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95" windowWidth="19065" windowHeight="12300" tabRatio="770"/>
  </bookViews>
  <sheets>
    <sheet name="Пр.1- стр.1" sheetId="1" r:id="rId1"/>
    <sheet name="Лист1" sheetId="2" r:id="rId2"/>
    <sheet name="Лист2" sheetId="3" r:id="rId3"/>
    <sheet name="Лист3" sheetId="4" r:id="rId4"/>
    <sheet name="Лист4" sheetId="5" r:id="rId5"/>
  </sheets>
  <definedNames>
    <definedName name="_xlnm.Print_Area" localSheetId="0">'Пр.1- стр.1'!$A$1:$FK$27</definedName>
  </definedNames>
  <calcPr calcId="125725" refMode="R1C1"/>
</workbook>
</file>

<file path=xl/calcChain.xml><?xml version="1.0" encoding="utf-8"?>
<calcChain xmlns="http://schemas.openxmlformats.org/spreadsheetml/2006/main">
  <c r="EF47" i="3"/>
  <c r="EF29"/>
  <c r="EF31"/>
  <c r="CG47"/>
  <c r="BA64"/>
  <c r="BA57"/>
  <c r="CG28"/>
  <c r="CG29"/>
  <c r="BQ47"/>
  <c r="BQ29"/>
  <c r="BQ28"/>
  <c r="BQ38"/>
  <c r="EF25"/>
  <c r="CG24"/>
  <c r="BA53"/>
  <c r="BA44"/>
  <c r="BA62"/>
  <c r="BA56"/>
  <c r="BA63"/>
  <c r="CG44"/>
  <c r="BA33"/>
  <c r="EH67" i="2"/>
  <c r="EH87"/>
  <c r="EH71"/>
  <c r="BA31" i="3" l="1"/>
  <c r="EF28"/>
  <c r="EX13" i="4"/>
  <c r="EJ13"/>
  <c r="DV13"/>
  <c r="BQ13" i="3" l="1"/>
  <c r="BQ9" s="1"/>
  <c r="EF13"/>
  <c r="BA41" l="1"/>
  <c r="BA52"/>
  <c r="BA32"/>
  <c r="BA29" s="1"/>
  <c r="BA61"/>
  <c r="BA65"/>
  <c r="BA60"/>
  <c r="BA59"/>
  <c r="BA58"/>
  <c r="BA55"/>
  <c r="BA47" s="1"/>
  <c r="BA54"/>
  <c r="BA50"/>
  <c r="EH23" i="2"/>
  <c r="EX11" i="4"/>
  <c r="EJ11"/>
  <c r="BA25" i="3" l="1"/>
  <c r="EF9"/>
  <c r="BA13" l="1"/>
  <c r="BA14"/>
  <c r="AP13" i="4"/>
  <c r="BD13"/>
  <c r="BD11" s="1"/>
  <c r="AP12"/>
  <c r="BD12"/>
  <c r="BR12"/>
  <c r="DV11"/>
  <c r="CG9" i="3"/>
  <c r="BA75"/>
  <c r="BA40"/>
  <c r="BA38" s="1"/>
  <c r="BA28" s="1"/>
  <c r="BA24"/>
  <c r="AP11" i="4" l="1"/>
  <c r="BA9" i="3"/>
  <c r="BR13" i="4"/>
  <c r="BR11" s="1"/>
</calcChain>
</file>

<file path=xl/sharedStrings.xml><?xml version="1.0" encoding="utf-8"?>
<sst xmlns="http://schemas.openxmlformats.org/spreadsheetml/2006/main" count="480" uniqueCount="287">
  <si>
    <t>"</t>
  </si>
  <si>
    <t xml:space="preserve"> г.</t>
  </si>
  <si>
    <t>План финансово-хозяйственной деятельности</t>
  </si>
  <si>
    <t xml:space="preserve"> год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</si>
  <si>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</si>
  <si>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</si>
  <si>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</si>
  <si>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</si>
  <si>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</si>
  <si>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</si>
  <si>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</si>
  <si>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</si>
  <si>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</si>
  <si>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</si>
  <si>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</si>
  <si>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383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</si>
  <si>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</si>
  <si>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</si>
  <si>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</si>
  <si>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Глава по БК</t>
  </si>
  <si>
    <t>по ОКАТО</t>
  </si>
  <si>
    <t>Наименование  учреждения</t>
  </si>
  <si>
    <t>78.1</t>
  </si>
  <si>
    <t>Адрес электронной почты</t>
  </si>
  <si>
    <t>Адрес фактического местонахождения</t>
  </si>
  <si>
    <t>и плановый период</t>
  </si>
  <si>
    <t>Приложение 1</t>
  </si>
  <si>
    <t>Наименование структурного подразделения, осуществляющего функции и полномочия учредителя, в отношении подведомственного муниципального учреждения</t>
  </si>
  <si>
    <t>к Порядку составления и утверждения плана финансово-хозяйственной деятельности муниципальных  автономных учреждений, в отношении которых управление образования Администрации города Когалыма осуществляет функции и полномочия учредителя</t>
  </si>
  <si>
    <t>Директор МАУ ДО "ДДТ"</t>
  </si>
  <si>
    <t>г.г.</t>
  </si>
  <si>
    <t>Муниципальное автономное учреждение дополнительного образования "Дом детского творчества" города Когалыма</t>
  </si>
  <si>
    <t>Управление образования Администрации города Когалыма</t>
  </si>
  <si>
    <t>628484,Тюменская область, ХМАО-Югра,г.Когалым,Прибалтийская д.17А</t>
  </si>
  <si>
    <t>domdt@bk.ru</t>
  </si>
  <si>
    <t>8608040668</t>
  </si>
  <si>
    <t>860801001</t>
  </si>
  <si>
    <t>71183000000</t>
  </si>
  <si>
    <t>55443061</t>
  </si>
  <si>
    <t>74301641</t>
  </si>
  <si>
    <t>I. Сведения о деятельности Учреждения</t>
  </si>
  <si>
    <t>1.1. Цели деятельности Учреждения</t>
  </si>
  <si>
    <t>1.2. Виды деятельности Учреждения</t>
  </si>
  <si>
    <t>1.3. Перечень услуг (работ), осуществляемых в том числе на платной основе:</t>
  </si>
  <si>
    <t>II. Показатели финансового состояния Учреждения</t>
  </si>
  <si>
    <t>на "</t>
  </si>
  <si>
    <t>Таблица 1</t>
  </si>
  <si>
    <t>Наименование показателя</t>
  </si>
  <si>
    <t>Сумма, руб.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</si>
  <si>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</si>
  <si>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</si>
  <si>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</si>
  <si>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</si>
  <si>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</si>
  <si>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</si>
  <si>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</si>
  <si>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</si>
  <si>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</si>
  <si>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</si>
  <si>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</si>
  <si>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</si>
  <si>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Учреждения, всего:</t>
  </si>
  <si>
    <t>2.1.1. Денежные средства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</si>
  <si>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</si>
  <si>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</si>
  <si>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муниципального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</si>
  <si>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</si>
  <si>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</si>
  <si>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</si>
  <si>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</si>
  <si>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</si>
  <si>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</si>
  <si>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</si>
  <si>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</si>
  <si>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</si>
  <si>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</si>
  <si>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</si>
  <si>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</si>
  <si>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</si>
  <si>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</si>
  <si>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</si>
  <si>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</si>
  <si>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</si>
  <si>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</si>
  <si>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</si>
  <si>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</si>
  <si>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</si>
  <si>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</si>
  <si>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</si>
  <si>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</si>
  <si>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</si>
  <si>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</si>
  <si>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муниципального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</si>
  <si>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</si>
  <si>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</si>
  <si>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</si>
  <si>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</si>
  <si>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</si>
  <si>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</si>
  <si>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</si>
  <si>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</si>
  <si>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</si>
  <si>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</si>
  <si>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</si>
  <si>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</si>
  <si>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</si>
  <si>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</si>
  <si>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</si>
  <si>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</si>
  <si>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</si>
  <si>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</si>
  <si>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III. Показатели по поступлениям и выплатам Учреждения</t>
  </si>
  <si>
    <t>Таблица 2</t>
  </si>
  <si>
    <t>Наименование
показателя</t>
  </si>
  <si>
    <t>Код строки</t>
  </si>
  <si>
    <t>Код по бюджетной классифи-кации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</si>
  <si>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</si>
  <si>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</si>
  <si>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муниципаль-ного задания</t>
  </si>
  <si>
    <t>субсидиина иные цели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</si>
  <si>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</si>
  <si>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</si>
  <si>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</si>
  <si>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</si>
  <si>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</si>
  <si>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</si>
  <si>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</si>
  <si>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100</t>
  </si>
  <si>
    <t>Х</t>
  </si>
  <si>
    <t>доходы от собственности</t>
  </si>
  <si>
    <t>110</t>
  </si>
  <si>
    <t>доходы от оказания услуг, работ</t>
  </si>
  <si>
    <t>120</t>
  </si>
  <si>
    <t>доходы от штрафов,
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</si>
  <si>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</si>
  <si>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</si>
  <si>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</si>
  <si>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</si>
  <si>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</si>
  <si>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</si>
  <si>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</si>
  <si>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</si>
  <si>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</si>
  <si>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</si>
  <si>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</si>
  <si>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выплаты персоналу, всего:</t>
  </si>
  <si>
    <t>210</t>
  </si>
  <si>
    <t>211</t>
  </si>
  <si>
    <t>фонд оплаты труда</t>
  </si>
  <si>
    <t>начисления на выплаты 
по оплате труда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</si>
  <si>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</si>
  <si>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</si>
  <si>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220</t>
  </si>
  <si>
    <t>иные выплаты 
населению</t>
  </si>
  <si>
    <t>уплата налогов, сборов и иных платежей, всего:</t>
  </si>
  <si>
    <t>уплата налога на имущество организаций и земельного налога</t>
  </si>
  <si>
    <t>230</t>
  </si>
  <si>
    <t>уплата прочих налогов и сборов</t>
  </si>
  <si>
    <t>уплата иных платежей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</si>
  <si>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</si>
  <si>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</si>
  <si>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</si>
  <si>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</si>
  <si>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</si>
  <si>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научно-исследовательские и опытно-конструкторские работы</t>
  </si>
  <si>
    <t>услуги связи</t>
  </si>
  <si>
    <t>транспортные услуги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</si>
  <si>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</si>
  <si>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</si>
  <si>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</si>
  <si>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260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</si>
  <si>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</si>
  <si>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</si>
  <si>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</si>
  <si>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</si>
  <si>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</si>
  <si>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</si>
  <si>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</si>
  <si>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</si>
  <si>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</si>
  <si>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</si>
  <si>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</si>
  <si>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</si>
  <si>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</si>
  <si>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</si>
  <si>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</si>
  <si>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</si>
  <si>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</si>
  <si>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</si>
  <si>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</si>
  <si>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</si>
  <si>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IV. Показатели выплат по расходам на закупку товаров, работ, услуг Учреждения</t>
  </si>
  <si>
    <t>Таблица 3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</si>
  <si>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</si>
  <si>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</si>
  <si>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</si>
  <si>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</si>
  <si>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</si>
  <si>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г.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</si>
  <si>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</si>
  <si>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</si>
  <si>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</si>
  <si>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</si>
  <si>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</si>
  <si>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</si>
  <si>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</si>
  <si>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</si>
  <si>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</si>
  <si>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V. Справочная информация</t>
  </si>
  <si>
    <t>Таблица 4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</si>
  <si>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</si>
  <si>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</si>
  <si>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</si>
  <si>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</si>
  <si>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</si>
  <si>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</si>
  <si>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 Учреждения</t>
  </si>
  <si>
    <t>(дата)</t>
  </si>
  <si>
    <t>Исполнитель</t>
  </si>
  <si>
    <t>тел.</t>
  </si>
  <si>
    <t>0</t>
  </si>
  <si>
    <t xml:space="preserve">на </t>
  </si>
  <si>
    <t>Организация дополнительного образования</t>
  </si>
  <si>
    <t>1.Реализация дополнительных общеразвивающих программ:художественное,техническое,социально-педагогическое, физкультурно-спортивное,туристско-краеведческое. 2.Организация отдыха детей и молодежи.</t>
  </si>
  <si>
    <t>1.Реализация дополнительных общеразвивающих программ                                                                                                                                                       2.Организация отдыха детей и молодежи.</t>
  </si>
  <si>
    <t>Платные услуги:</t>
  </si>
  <si>
    <t>1.Дополнительная образовательная программа "Студия раннего развития"</t>
  </si>
  <si>
    <t>2.Консультационная услуга педагога-психолога</t>
  </si>
  <si>
    <t>-</t>
  </si>
  <si>
    <t>Услуга  "Реализация дополнительных общеразвивающих программ" в том.числе</t>
  </si>
  <si>
    <t>художественная</t>
  </si>
  <si>
    <t>социально-педагогическое</t>
  </si>
  <si>
    <t xml:space="preserve"> физкультурно-спортивное</t>
  </si>
  <si>
    <t>туристско-краеведческое</t>
  </si>
  <si>
    <t>2.Организация отдыха детей и молодежи.</t>
  </si>
  <si>
    <t>111</t>
  </si>
  <si>
    <t>119</t>
  </si>
  <si>
    <t>112</t>
  </si>
  <si>
    <t>851</t>
  </si>
  <si>
    <t>852</t>
  </si>
  <si>
    <t>244</t>
  </si>
  <si>
    <t>853</t>
  </si>
  <si>
    <t>19</t>
  </si>
  <si>
    <t>Е.В.Щепина</t>
  </si>
  <si>
    <t>8-34667-2-21-85</t>
  </si>
  <si>
    <t>РАССМОТРЕН:</t>
  </si>
  <si>
    <t>Наблюдательным советом</t>
  </si>
  <si>
    <t>Муниципального автономного учреждения</t>
  </si>
  <si>
    <t>дополнительного образования</t>
  </si>
  <si>
    <t>"Дом детского творчества" города Когалыма</t>
  </si>
  <si>
    <t>техническое</t>
  </si>
  <si>
    <t>3.Проведение мастер-класса по изготовлению  глинянной игрушки для взрослых</t>
  </si>
  <si>
    <t>4..Проведение мастер-класса по валянию из шерсти для взрослых</t>
  </si>
  <si>
    <t>5.Проведение мастер-класса по изготовлению народной куклы для взрослых</t>
  </si>
  <si>
    <t>6.Проведение мастер-класса по вязанию крючком для взрослых</t>
  </si>
  <si>
    <t>7.Организация развлекательно-игровой программы для детей от 5 до 10 лет посвященная дню рождения</t>
  </si>
  <si>
    <t>850</t>
  </si>
  <si>
    <t>242</t>
  </si>
  <si>
    <t>510</t>
  </si>
  <si>
    <t>610</t>
  </si>
  <si>
    <t>620</t>
  </si>
  <si>
    <t>А.Е. Слободянюк</t>
  </si>
  <si>
    <t>113</t>
  </si>
  <si>
    <t>Н.А. Михалик</t>
  </si>
  <si>
    <t>20</t>
  </si>
  <si>
    <t>2020-2021</t>
  </si>
  <si>
    <t>01</t>
  </si>
  <si>
    <t>21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</si>
  <si>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</si>
  <si>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</si>
  <si>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</si>
  <si>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</si>
  <si>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</si>
  <si>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</si>
  <si>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</si>
  <si>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</si>
  <si>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</si>
  <si>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3.3.5. по оплате арендной плате за пользование имуществом</t>
  </si>
  <si>
    <t>Справочно: Нефинансовые и финансовые активы (строка 700 формы 0503730)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</si>
  <si>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</si>
  <si>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</si>
  <si>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Страхование</t>
  </si>
  <si>
    <t>октября</t>
  </si>
  <si>
    <t>Услуги, работы для целей капитальных вложений</t>
  </si>
  <si>
    <t>Увеличение стоимости прочих материальных запасов однократного применения</t>
  </si>
  <si>
    <t>01.10.2019 г.</t>
  </si>
  <si>
    <t>Протокол № 4 от "18" октября 2019г.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</si>
</sst>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1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4" fillId="0" borderId="3" xfId="0" applyFont="1" applyBorder="1" applyAlignment="1">
      <alignment horizontal="lef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0" xfId="0" applyFont="1" applyFill="1"/>
    <xf numFmtId="0" fontId="1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Fill="1"/>
    <xf numFmtId="0" fontId="7" fillId="0" borderId="0" xfId="0" applyFont="1"/>
    <xf numFmtId="0" fontId="1" fillId="0" borderId="9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4"/>
    </xf>
    <xf numFmtId="0" fontId="1" fillId="0" borderId="9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4" fillId="0" borderId="0" xfId="0" applyFont="1"/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6" fillId="0" borderId="4" xfId="1" applyNumberForma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2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3" borderId="7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10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dt@b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Normal="100" zoomScaleSheetLayoutView="100" workbookViewId="0">
      <selection activeCell="AP17" sqref="AP17:BG17"/>
    </sheetView>
  </sheetViews>
  <sheetFormatPr defaultColWidth="0.85546875" defaultRowHeight="15"/>
  <cols>
    <col min="1" max="72" width="0.85546875" style="1"/>
    <col min="73" max="74" width="2" style="1" customWidth="1"/>
    <col min="75" max="75" width="3.28515625" style="1" customWidth="1"/>
    <col min="76" max="16384" width="0.85546875" style="1"/>
  </cols>
  <sheetData>
    <row r="1" spans="1:167" s="2" customFormat="1" ht="12">
      <c r="CV1" s="2" t="s">
        <v>26</v>
      </c>
    </row>
    <row r="2" spans="1:167" s="2" customFormat="1" ht="46.5" customHeight="1">
      <c r="CV2" s="90" t="s">
        <v>28</v>
      </c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</row>
    <row r="3" spans="1:167" s="2" customFormat="1" ht="6" customHeight="1">
      <c r="CV3" s="4"/>
    </row>
    <row r="4" spans="1:167" ht="15" customHeight="1">
      <c r="N4" s="2"/>
    </row>
    <row r="5" spans="1:167">
      <c r="F5" s="20" t="s">
        <v>245</v>
      </c>
      <c r="CD5" s="94" t="s">
        <v>6</v>
      </c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</row>
    <row r="6" spans="1:167">
      <c r="F6" s="20" t="s">
        <v>246</v>
      </c>
      <c r="CD6" s="95" t="s">
        <v>29</v>
      </c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</row>
    <row r="7" spans="1:167" s="2" customFormat="1" ht="12" customHeight="1">
      <c r="F7" s="2" t="s">
        <v>247</v>
      </c>
      <c r="CD7" s="96" t="s">
        <v>12</v>
      </c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</row>
    <row r="8" spans="1:167">
      <c r="F8" s="20" t="s">
        <v>248</v>
      </c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 t="s">
        <v>263</v>
      </c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</row>
    <row r="9" spans="1:167" s="2" customFormat="1" ht="12">
      <c r="F9" s="2" t="s">
        <v>249</v>
      </c>
      <c r="CD9" s="91" t="s">
        <v>4</v>
      </c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 t="s">
        <v>5</v>
      </c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>
      <c r="G10" s="58" t="s">
        <v>286</v>
      </c>
      <c r="DB10" s="93" t="s">
        <v>0</v>
      </c>
      <c r="DC10" s="93"/>
      <c r="DD10" s="65"/>
      <c r="DE10" s="65"/>
      <c r="DF10" s="65"/>
      <c r="DG10" s="65"/>
      <c r="DH10" s="92" t="s">
        <v>0</v>
      </c>
      <c r="DI10" s="92"/>
      <c r="DJ10" s="92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8">
        <v>20</v>
      </c>
      <c r="ED10" s="68"/>
      <c r="EE10" s="68"/>
      <c r="EF10" s="68"/>
      <c r="EG10" s="66"/>
      <c r="EH10" s="66"/>
      <c r="EI10" s="66"/>
      <c r="EJ10" s="66"/>
      <c r="EK10" s="67" t="s">
        <v>1</v>
      </c>
      <c r="EL10" s="67"/>
      <c r="EM10" s="67"/>
      <c r="EN10" s="67"/>
    </row>
    <row r="11" spans="1:167">
      <c r="CY11" s="3"/>
    </row>
    <row r="12" spans="1:167" ht="16.5">
      <c r="A12" s="59" t="s">
        <v>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167" s="5" customFormat="1" ht="16.5">
      <c r="AJ13" s="6"/>
      <c r="AM13" s="6"/>
      <c r="BK13" s="16" t="s">
        <v>221</v>
      </c>
      <c r="BL13" s="16"/>
      <c r="BM13" s="16"/>
      <c r="BN13" s="16"/>
      <c r="BO13" s="16"/>
      <c r="BP13" s="16"/>
      <c r="BQ13" s="16"/>
      <c r="BR13" s="16"/>
      <c r="BS13" s="16"/>
      <c r="BT13" s="17"/>
      <c r="BU13" s="17" t="s">
        <v>124</v>
      </c>
      <c r="BV13" s="17" t="s">
        <v>220</v>
      </c>
      <c r="BW13" s="17" t="s">
        <v>242</v>
      </c>
      <c r="BX13" s="5" t="s">
        <v>3</v>
      </c>
      <c r="CE13" s="5" t="s">
        <v>25</v>
      </c>
      <c r="DF13" s="5" t="s">
        <v>265</v>
      </c>
      <c r="DT13" s="5" t="s">
        <v>30</v>
      </c>
    </row>
    <row r="14" spans="1:167" ht="4.5" customHeight="1"/>
    <row r="15" spans="1:167" ht="16.5" customHeight="1">
      <c r="EJ15" s="11"/>
      <c r="EK15" s="11"/>
      <c r="EL15" s="11"/>
      <c r="EM15" s="11"/>
      <c r="EN15" s="11"/>
      <c r="EO15" s="60" t="s">
        <v>7</v>
      </c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</row>
    <row r="16" spans="1:167" ht="16.5" customHeight="1">
      <c r="EJ16" s="11"/>
      <c r="EK16" s="11"/>
      <c r="EL16" s="11"/>
      <c r="EM16" s="13" t="s">
        <v>13</v>
      </c>
      <c r="EN16" s="11"/>
      <c r="EO16" s="61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3"/>
    </row>
    <row r="17" spans="1:167" ht="21" customHeight="1">
      <c r="AG17" s="77" t="s">
        <v>0</v>
      </c>
      <c r="AH17" s="77"/>
      <c r="AI17" s="78" t="s">
        <v>266</v>
      </c>
      <c r="AJ17" s="78"/>
      <c r="AK17" s="78"/>
      <c r="AL17" s="78"/>
      <c r="AM17" s="69" t="s">
        <v>0</v>
      </c>
      <c r="AN17" s="69"/>
      <c r="AO17" s="69"/>
      <c r="AP17" s="78" t="s">
        <v>282</v>
      </c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9">
        <v>20</v>
      </c>
      <c r="BI17" s="79"/>
      <c r="BJ17" s="79"/>
      <c r="BK17" s="79"/>
      <c r="BL17" s="64" t="s">
        <v>242</v>
      </c>
      <c r="BM17" s="64"/>
      <c r="BN17" s="64"/>
      <c r="BO17" s="64"/>
      <c r="BP17" s="69" t="s">
        <v>1</v>
      </c>
      <c r="BQ17" s="69"/>
      <c r="BR17" s="69"/>
      <c r="BS17" s="69"/>
      <c r="BY17" s="7"/>
      <c r="EJ17" s="11"/>
      <c r="EK17" s="11"/>
      <c r="EL17" s="11"/>
      <c r="EM17" s="12" t="s">
        <v>8</v>
      </c>
      <c r="EN17" s="11"/>
      <c r="EO17" s="70" t="s">
        <v>285</v>
      </c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2"/>
    </row>
    <row r="18" spans="1:167" ht="6" customHeight="1">
      <c r="BY18" s="7"/>
      <c r="BZ18" s="7"/>
      <c r="EJ18" s="11"/>
      <c r="EK18" s="11"/>
      <c r="EL18" s="11"/>
      <c r="EM18" s="12"/>
      <c r="EN18" s="11"/>
      <c r="EO18" s="73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5"/>
    </row>
    <row r="19" spans="1:167" ht="30.75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84" t="s">
        <v>31</v>
      </c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EJ19" s="11"/>
      <c r="EK19" s="11"/>
      <c r="EL19" s="11"/>
      <c r="EM19" s="13" t="s">
        <v>9</v>
      </c>
      <c r="EN19" s="11"/>
      <c r="EO19" s="81" t="s">
        <v>38</v>
      </c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</row>
    <row r="20" spans="1:167" ht="15.75" customHeight="1">
      <c r="A20" s="76" t="s">
        <v>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82" t="s">
        <v>32</v>
      </c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EC20" s="80" t="s">
        <v>19</v>
      </c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11"/>
      <c r="EO20" s="70" t="s">
        <v>22</v>
      </c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2"/>
    </row>
    <row r="21" spans="1:167" ht="30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11"/>
      <c r="EO21" s="73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5"/>
    </row>
    <row r="22" spans="1:167" ht="30.75" customHeight="1">
      <c r="A22" s="76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6" t="s">
        <v>33</v>
      </c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EJ22" s="11"/>
      <c r="EK22" s="11"/>
      <c r="EL22" s="11"/>
      <c r="EM22" s="13" t="s">
        <v>20</v>
      </c>
      <c r="EN22" s="11"/>
      <c r="EO22" s="81" t="s">
        <v>37</v>
      </c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</row>
    <row r="23" spans="1:167">
      <c r="A23" s="87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8" t="s">
        <v>34</v>
      </c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</row>
    <row r="24" spans="1:167" s="8" customFormat="1" ht="16.5" customHeight="1">
      <c r="A24" s="85" t="s">
        <v>18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9" t="s">
        <v>35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EJ24" s="14"/>
      <c r="EK24" s="14"/>
      <c r="EL24" s="14"/>
      <c r="EM24" s="15"/>
      <c r="EN24" s="14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</row>
    <row r="25" spans="1:167" s="8" customFormat="1" ht="16.5" customHeight="1">
      <c r="A25" s="85" t="s">
        <v>17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9" t="s">
        <v>36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EJ25" s="14"/>
      <c r="EK25" s="14"/>
      <c r="EL25" s="14"/>
      <c r="EM25" s="15"/>
      <c r="EN25" s="14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</row>
    <row r="26" spans="1:167" ht="45" customHeight="1">
      <c r="A26" s="87" t="s">
        <v>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9" t="s">
        <v>39</v>
      </c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EJ26" s="11"/>
      <c r="EK26" s="11"/>
      <c r="EL26" s="11"/>
      <c r="EM26" s="13"/>
      <c r="EN26" s="1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</row>
    <row r="27" spans="1:167" s="8" customFormat="1" ht="16.5" customHeight="1">
      <c r="A27" s="85" t="s">
        <v>11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EJ27" s="14"/>
      <c r="EK27" s="14"/>
      <c r="EL27" s="14"/>
      <c r="EM27" s="13" t="s">
        <v>10</v>
      </c>
      <c r="EN27" s="14"/>
      <c r="EO27" s="61" t="s">
        <v>15</v>
      </c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3"/>
    </row>
    <row r="28" spans="1:167" s="8" customFormat="1" ht="3" customHeight="1">
      <c r="A28" s="9"/>
      <c r="BX28" s="9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</sheetData>
  <mergeCells count="50">
    <mergeCell ref="CV2:FK2"/>
    <mergeCell ref="DK9:FK9"/>
    <mergeCell ref="DH10:DJ10"/>
    <mergeCell ref="DB10:DC10"/>
    <mergeCell ref="CD5:FK5"/>
    <mergeCell ref="CD6:FK6"/>
    <mergeCell ref="CD7:FK7"/>
    <mergeCell ref="CD8:DJ8"/>
    <mergeCell ref="CD9:DJ9"/>
    <mergeCell ref="DK8:FK8"/>
    <mergeCell ref="EO27:FK27"/>
    <mergeCell ref="A27:BL27"/>
    <mergeCell ref="BM22:DX22"/>
    <mergeCell ref="A25:BL25"/>
    <mergeCell ref="EO25:FK25"/>
    <mergeCell ref="A23:BL23"/>
    <mergeCell ref="EO23:FK23"/>
    <mergeCell ref="BM23:DX23"/>
    <mergeCell ref="A26:BL26"/>
    <mergeCell ref="BM26:DX26"/>
    <mergeCell ref="EO26:FK26"/>
    <mergeCell ref="BM25:DX25"/>
    <mergeCell ref="EO24:FK24"/>
    <mergeCell ref="A24:BL24"/>
    <mergeCell ref="BM24:DX24"/>
    <mergeCell ref="EO22:FK22"/>
    <mergeCell ref="EC20:EM21"/>
    <mergeCell ref="EO19:FK19"/>
    <mergeCell ref="A20:BL21"/>
    <mergeCell ref="BM20:DX21"/>
    <mergeCell ref="EO20:FK21"/>
    <mergeCell ref="A19:BL19"/>
    <mergeCell ref="BM19:DX19"/>
    <mergeCell ref="A22:BL22"/>
    <mergeCell ref="AG17:AH17"/>
    <mergeCell ref="AM17:AO17"/>
    <mergeCell ref="AI17:AL17"/>
    <mergeCell ref="AP17:BG17"/>
    <mergeCell ref="BH17:BK17"/>
    <mergeCell ref="A12:FK12"/>
    <mergeCell ref="EO15:FK15"/>
    <mergeCell ref="EO16:FK16"/>
    <mergeCell ref="BL17:BO17"/>
    <mergeCell ref="DD10:DG10"/>
    <mergeCell ref="DK10:EB10"/>
    <mergeCell ref="EG10:EJ10"/>
    <mergeCell ref="EK10:EN10"/>
    <mergeCell ref="EC10:EF10"/>
    <mergeCell ref="BP17:BS17"/>
    <mergeCell ref="EO17:FK18"/>
  </mergeCells>
  <phoneticPr fontId="0" type="noConversion"/>
  <hyperlinks>
    <hyperlink ref="BM23" r:id="rId1"/>
  </hyperlinks>
  <printOptions horizontalCentered="1"/>
  <pageMargins left="0.19685039370078741" right="0.11811023622047245" top="0.39370078740157483" bottom="1.7716535433070868" header="0.19685039370078741" footer="0.19685039370078741"/>
  <pageSetup paperSize="9" scale="70" firstPageNumber="8" orientation="portrait" useFirstPageNumber="1" r:id="rId2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S101"/>
  <sheetViews>
    <sheetView view="pageBreakPreview" zoomScale="60" zoomScaleNormal="100" workbookViewId="0">
      <selection activeCell="B23" sqref="B23:EG23"/>
    </sheetView>
  </sheetViews>
  <sheetFormatPr defaultColWidth="0.85546875" defaultRowHeight="15"/>
  <cols>
    <col min="1" max="123" width="0.85546875" style="1"/>
    <col min="124" max="124" width="0.7109375" style="1" customWidth="1"/>
    <col min="125" max="130" width="0.85546875" style="1" hidden="1" customWidth="1"/>
    <col min="131" max="16384" width="0.85546875" style="1"/>
  </cols>
  <sheetData>
    <row r="1" spans="1:167" s="18" customFormat="1" ht="15" customHeight="1">
      <c r="B1" s="146" t="s">
        <v>40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:167" s="18" customFormat="1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67" ht="15" customHeight="1">
      <c r="A3" s="22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</row>
    <row r="4" spans="1:167" ht="30" customHeight="1">
      <c r="A4" s="147" t="s">
        <v>222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</row>
    <row r="5" spans="1:167" ht="15" customHeight="1">
      <c r="A5" s="22" t="s">
        <v>42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1:167" ht="30" customHeight="1">
      <c r="A6" s="147" t="s">
        <v>224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</row>
    <row r="7" spans="1:167">
      <c r="A7" s="22" t="s">
        <v>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67" s="20" customFormat="1" ht="30" customHeight="1">
      <c r="A8" s="147" t="s">
        <v>223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</row>
    <row r="9" spans="1:167" s="20" customFormat="1" ht="18" customHeight="1">
      <c r="A9" s="147" t="s">
        <v>225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</row>
    <row r="10" spans="1:167" s="20" customFormat="1" ht="18.75" customHeight="1">
      <c r="A10" s="147" t="s">
        <v>226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</row>
    <row r="11" spans="1:167" s="20" customFormat="1" ht="18" customHeight="1">
      <c r="A11" s="147" t="s">
        <v>227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</row>
    <row r="12" spans="1:167" s="20" customFormat="1" ht="18" customHeight="1">
      <c r="A12" s="147" t="s">
        <v>251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</row>
    <row r="13" spans="1:167" s="20" customFormat="1" ht="18" customHeight="1">
      <c r="A13" s="147" t="s">
        <v>252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</row>
    <row r="14" spans="1:167" s="20" customFormat="1" ht="18" customHeight="1">
      <c r="A14" s="147" t="s">
        <v>253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</row>
    <row r="15" spans="1:167" s="20" customFormat="1" ht="18" customHeight="1">
      <c r="A15" s="147" t="s">
        <v>254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</row>
    <row r="16" spans="1:167" s="20" customFormat="1" ht="18" customHeight="1">
      <c r="A16" s="147" t="s">
        <v>255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</row>
    <row r="17" spans="1:175">
      <c r="B17" s="148" t="s">
        <v>44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</row>
    <row r="18" spans="1:175">
      <c r="BK18" s="93" t="s">
        <v>45</v>
      </c>
      <c r="BL18" s="93"/>
      <c r="BM18" s="93"/>
      <c r="BN18" s="93"/>
      <c r="BO18" s="93"/>
      <c r="BP18" s="93"/>
      <c r="BQ18" s="65" t="s">
        <v>266</v>
      </c>
      <c r="BR18" s="65"/>
      <c r="BS18" s="65"/>
      <c r="BT18" s="65"/>
      <c r="BU18" s="67" t="s">
        <v>0</v>
      </c>
      <c r="BV18" s="67"/>
      <c r="BW18" s="67"/>
      <c r="BX18" s="65" t="s">
        <v>282</v>
      </c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8">
        <v>20</v>
      </c>
      <c r="CQ18" s="68"/>
      <c r="CR18" s="68"/>
      <c r="CS18" s="68"/>
      <c r="CT18" s="66" t="s">
        <v>242</v>
      </c>
      <c r="CU18" s="66"/>
      <c r="CV18" s="66"/>
      <c r="CW18" s="66"/>
      <c r="CX18" s="67" t="s">
        <v>1</v>
      </c>
      <c r="CY18" s="67"/>
      <c r="CZ18" s="67"/>
      <c r="DA18" s="67"/>
    </row>
    <row r="19" spans="1:175">
      <c r="EQ19" s="133" t="s">
        <v>46</v>
      </c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75" ht="16.5" customHeight="1">
      <c r="A20" s="134" t="s">
        <v>47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6"/>
      <c r="EH20" s="134" t="s">
        <v>48</v>
      </c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6"/>
    </row>
    <row r="21" spans="1:175" s="18" customFormat="1" ht="15.75" customHeight="1">
      <c r="A21" s="24"/>
      <c r="B21" s="123" t="s">
        <v>49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4"/>
      <c r="EH21" s="137">
        <v>26262006.539999999</v>
      </c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9"/>
      <c r="FL21" s="25"/>
      <c r="FM21" s="25"/>
      <c r="FN21" s="25"/>
      <c r="FO21" s="25"/>
      <c r="FP21" s="25"/>
      <c r="FQ21" s="25"/>
      <c r="FR21" s="25"/>
      <c r="FS21" s="25"/>
    </row>
    <row r="22" spans="1:175" ht="15.75" customHeight="1">
      <c r="A22" s="26"/>
      <c r="B22" s="84" t="s">
        <v>50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128"/>
      <c r="EH22" s="109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  <c r="FL22" s="27"/>
      <c r="FM22" s="27"/>
      <c r="FN22" s="27"/>
      <c r="FO22" s="27"/>
      <c r="FP22" s="27"/>
      <c r="FQ22" s="27"/>
      <c r="FR22" s="27"/>
      <c r="FS22" s="27"/>
    </row>
    <row r="23" spans="1:175" ht="15.75" customHeight="1">
      <c r="A23" s="28"/>
      <c r="B23" s="123" t="s">
        <v>51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4"/>
      <c r="EH23" s="137">
        <f>EH24</f>
        <v>4011982.08</v>
      </c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9"/>
      <c r="FL23" s="27"/>
      <c r="FM23" s="27"/>
      <c r="FN23" s="27"/>
      <c r="FO23" s="27"/>
      <c r="FP23" s="27"/>
      <c r="FQ23" s="27"/>
      <c r="FR23" s="27"/>
      <c r="FS23" s="27"/>
    </row>
    <row r="24" spans="1:175" ht="15.75" customHeight="1">
      <c r="A24" s="26"/>
      <c r="B24" s="129" t="s">
        <v>52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30"/>
      <c r="EH24" s="109">
        <v>4011982.08</v>
      </c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  <c r="FL24" s="27"/>
      <c r="FM24" s="27"/>
      <c r="FN24" s="27"/>
      <c r="FO24" s="27"/>
      <c r="FP24" s="27"/>
      <c r="FQ24" s="27"/>
      <c r="FR24" s="27"/>
      <c r="FS24" s="27"/>
    </row>
    <row r="25" spans="1:175" s="31" customFormat="1" ht="30.75" customHeight="1">
      <c r="A25" s="29"/>
      <c r="B25" s="131" t="s">
        <v>53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2"/>
      <c r="EH25" s="140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  <c r="FL25" s="30"/>
      <c r="FM25" s="30"/>
      <c r="FN25" s="30"/>
      <c r="FO25" s="30"/>
      <c r="FP25" s="30"/>
      <c r="FQ25" s="30"/>
      <c r="FR25" s="30"/>
      <c r="FS25" s="30"/>
    </row>
    <row r="26" spans="1:175" s="31" customFormat="1" ht="30.75" customHeight="1">
      <c r="A26" s="29"/>
      <c r="B26" s="131" t="s">
        <v>54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2"/>
      <c r="EH26" s="143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5"/>
      <c r="FL26" s="30"/>
      <c r="FM26" s="30"/>
      <c r="FN26" s="30"/>
      <c r="FO26" s="30"/>
      <c r="FP26" s="30"/>
      <c r="FQ26" s="30"/>
      <c r="FR26" s="30"/>
      <c r="FS26" s="30"/>
    </row>
    <row r="27" spans="1:175" s="31" customFormat="1" ht="30.75" customHeight="1">
      <c r="A27" s="29"/>
      <c r="B27" s="131" t="s">
        <v>55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2"/>
      <c r="EH27" s="143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5"/>
      <c r="FL27" s="30"/>
      <c r="FM27" s="30"/>
      <c r="FN27" s="30"/>
      <c r="FO27" s="30"/>
      <c r="FP27" s="30"/>
      <c r="FQ27" s="30"/>
      <c r="FR27" s="30"/>
      <c r="FS27" s="30"/>
    </row>
    <row r="28" spans="1:175" ht="15.75" customHeight="1">
      <c r="A28" s="28"/>
      <c r="B28" s="131" t="s">
        <v>56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2"/>
      <c r="EH28" s="117">
        <v>3055205.86</v>
      </c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9"/>
      <c r="FL28" s="27"/>
      <c r="FM28" s="27"/>
      <c r="FN28" s="27"/>
      <c r="FO28" s="27"/>
      <c r="FP28" s="27"/>
      <c r="FQ28" s="27"/>
      <c r="FR28" s="27"/>
      <c r="FS28" s="27"/>
    </row>
    <row r="29" spans="1:175" ht="15.75" customHeight="1">
      <c r="A29" s="28"/>
      <c r="B29" s="123" t="s">
        <v>57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4"/>
      <c r="EH29" s="112">
        <v>21845738.170000002</v>
      </c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4"/>
      <c r="FL29" s="27"/>
      <c r="FM29" s="27"/>
      <c r="FN29" s="27"/>
      <c r="FO29" s="27"/>
      <c r="FP29" s="27"/>
      <c r="FQ29" s="27"/>
      <c r="FR29" s="27"/>
      <c r="FS29" s="27"/>
    </row>
    <row r="30" spans="1:175" ht="15.75" customHeight="1">
      <c r="A30" s="32"/>
      <c r="B30" s="129" t="s">
        <v>52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30"/>
      <c r="EH30" s="117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9"/>
      <c r="FL30" s="27"/>
      <c r="FM30" s="27"/>
      <c r="FN30" s="27"/>
      <c r="FO30" s="27"/>
      <c r="FP30" s="27"/>
      <c r="FQ30" s="27"/>
      <c r="FR30" s="27"/>
      <c r="FS30" s="27"/>
    </row>
    <row r="31" spans="1:175" s="31" customFormat="1" ht="15.75" customHeight="1">
      <c r="A31" s="29"/>
      <c r="B31" s="131" t="s">
        <v>58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2"/>
      <c r="EH31" s="117">
        <v>8760152.7400000002</v>
      </c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9"/>
      <c r="FL31" s="30"/>
      <c r="FM31" s="30"/>
      <c r="FN31" s="30"/>
      <c r="FO31" s="30"/>
      <c r="FP31" s="30"/>
      <c r="FQ31" s="30"/>
      <c r="FR31" s="30"/>
      <c r="FS31" s="30"/>
    </row>
    <row r="32" spans="1:175" ht="15.75" customHeight="1">
      <c r="A32" s="28"/>
      <c r="B32" s="131" t="s">
        <v>59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2"/>
      <c r="EH32" s="117">
        <v>669761.56999999995</v>
      </c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9"/>
      <c r="FL32" s="27"/>
      <c r="FM32" s="27"/>
      <c r="FN32" s="27"/>
      <c r="FO32" s="27"/>
      <c r="FP32" s="27"/>
      <c r="FQ32" s="27"/>
      <c r="FR32" s="27"/>
      <c r="FS32" s="27"/>
    </row>
    <row r="33" spans="1:175" s="18" customFormat="1" ht="15.75" customHeight="1">
      <c r="A33" s="24"/>
      <c r="B33" s="123" t="s">
        <v>60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12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4"/>
      <c r="FL33" s="25"/>
      <c r="FM33" s="25"/>
      <c r="FN33" s="25"/>
      <c r="FO33" s="25"/>
      <c r="FP33" s="25"/>
      <c r="FQ33" s="25"/>
      <c r="FR33" s="25"/>
      <c r="FS33" s="25"/>
    </row>
    <row r="34" spans="1:175" ht="15.75" customHeight="1">
      <c r="A34" s="26"/>
      <c r="B34" s="84" t="s">
        <v>50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128"/>
      <c r="EH34" s="117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9"/>
      <c r="FL34" s="27"/>
      <c r="FM34" s="27"/>
      <c r="FN34" s="27"/>
      <c r="FO34" s="27"/>
      <c r="FP34" s="27"/>
      <c r="FQ34" s="27"/>
      <c r="FR34" s="27"/>
      <c r="FS34" s="27"/>
    </row>
    <row r="35" spans="1:175" ht="15.75" customHeight="1">
      <c r="A35" s="28"/>
      <c r="B35" s="123" t="s">
        <v>61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4"/>
      <c r="EH35" s="125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7"/>
      <c r="FL35" s="27"/>
      <c r="FM35" s="27"/>
      <c r="FN35" s="27"/>
      <c r="FO35" s="27"/>
      <c r="FP35" s="27"/>
      <c r="FQ35" s="27"/>
      <c r="FR35" s="27"/>
      <c r="FS35" s="27"/>
    </row>
    <row r="36" spans="1:175" ht="15.75" customHeight="1">
      <c r="A36" s="26"/>
      <c r="B36" s="129" t="s">
        <v>52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30"/>
      <c r="EH36" s="120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2"/>
      <c r="FL36" s="27"/>
      <c r="FM36" s="27"/>
      <c r="FN36" s="27"/>
      <c r="FO36" s="27"/>
      <c r="FP36" s="27"/>
      <c r="FQ36" s="27"/>
      <c r="FR36" s="27"/>
      <c r="FS36" s="27"/>
    </row>
    <row r="37" spans="1:175" ht="15.75" customHeight="1">
      <c r="A37" s="28"/>
      <c r="B37" s="131" t="s">
        <v>62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2"/>
      <c r="EH37" s="120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2"/>
      <c r="FL37" s="27"/>
      <c r="FM37" s="27"/>
      <c r="FN37" s="27"/>
      <c r="FO37" s="27"/>
      <c r="FP37" s="27"/>
      <c r="FQ37" s="27"/>
      <c r="FR37" s="27"/>
      <c r="FS37" s="27"/>
    </row>
    <row r="38" spans="1:175" ht="15.75" customHeight="1">
      <c r="A38" s="28"/>
      <c r="B38" s="123" t="s">
        <v>63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4"/>
      <c r="EH38" s="125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7"/>
      <c r="FL38" s="27"/>
      <c r="FM38" s="27"/>
      <c r="FN38" s="27"/>
      <c r="FO38" s="27"/>
      <c r="FP38" s="27"/>
      <c r="FQ38" s="27"/>
      <c r="FR38" s="27"/>
      <c r="FS38" s="27"/>
    </row>
    <row r="39" spans="1:175" ht="15.75" customHeight="1">
      <c r="A39" s="28"/>
      <c r="B39" s="102" t="s">
        <v>64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3"/>
      <c r="EH39" s="112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4"/>
    </row>
    <row r="40" spans="1:175" ht="30.75" customHeight="1">
      <c r="A40" s="28"/>
      <c r="B40" s="102" t="s">
        <v>65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8"/>
      <c r="EH40" s="120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2"/>
    </row>
    <row r="41" spans="1:175" ht="15.75" customHeight="1">
      <c r="A41" s="33"/>
      <c r="B41" s="107" t="s">
        <v>52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8"/>
      <c r="EH41" s="120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2"/>
    </row>
    <row r="42" spans="1:175" ht="15.75" customHeight="1">
      <c r="A42" s="28"/>
      <c r="B42" s="97" t="s">
        <v>66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8"/>
      <c r="EH42" s="117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9"/>
    </row>
    <row r="43" spans="1:175" ht="15.75" customHeight="1">
      <c r="A43" s="28"/>
      <c r="B43" s="97" t="s">
        <v>67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8"/>
      <c r="EH43" s="117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9"/>
    </row>
    <row r="44" spans="1:175" ht="15.75" customHeight="1">
      <c r="A44" s="28"/>
      <c r="B44" s="97" t="s">
        <v>68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8"/>
      <c r="EH44" s="117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9"/>
    </row>
    <row r="45" spans="1:175" ht="15.75" customHeight="1">
      <c r="A45" s="28"/>
      <c r="B45" s="97" t="s">
        <v>69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8"/>
      <c r="EH45" s="117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9"/>
    </row>
    <row r="46" spans="1:175" ht="15.75" customHeight="1">
      <c r="A46" s="28"/>
      <c r="B46" s="97" t="s">
        <v>70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8"/>
      <c r="EH46" s="117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9"/>
    </row>
    <row r="47" spans="1:175" ht="15.75" customHeight="1">
      <c r="A47" s="28"/>
      <c r="B47" s="97" t="s">
        <v>71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8"/>
      <c r="EH47" s="117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9"/>
    </row>
    <row r="48" spans="1:175" ht="15.75" customHeight="1">
      <c r="A48" s="28"/>
      <c r="B48" s="97" t="s">
        <v>72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8"/>
      <c r="EH48" s="117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9"/>
    </row>
    <row r="49" spans="1:167" ht="15.75" customHeight="1">
      <c r="A49" s="28"/>
      <c r="B49" s="97" t="s">
        <v>73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8"/>
      <c r="EH49" s="117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9"/>
    </row>
    <row r="50" spans="1:167" ht="15.75" customHeight="1">
      <c r="A50" s="28"/>
      <c r="B50" s="97" t="s">
        <v>74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8"/>
      <c r="EH50" s="117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9"/>
    </row>
    <row r="51" spans="1:167" ht="15.75" customHeight="1">
      <c r="A51" s="28"/>
      <c r="B51" s="97" t="s">
        <v>75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8"/>
      <c r="EH51" s="117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9"/>
    </row>
    <row r="52" spans="1:167" ht="30.75" customHeight="1">
      <c r="A52" s="28"/>
      <c r="B52" s="102" t="s">
        <v>76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3"/>
      <c r="EH52" s="112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4"/>
    </row>
    <row r="53" spans="1:167" ht="15.75" customHeight="1">
      <c r="A53" s="33"/>
      <c r="B53" s="107" t="s">
        <v>52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8"/>
      <c r="EH53" s="117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9"/>
    </row>
    <row r="54" spans="1:167" ht="15.75" customHeight="1">
      <c r="A54" s="28"/>
      <c r="B54" s="97" t="s">
        <v>77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8"/>
      <c r="EH54" s="117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9"/>
    </row>
    <row r="55" spans="1:167" ht="15.75" customHeight="1">
      <c r="A55" s="28"/>
      <c r="B55" s="97" t="s">
        <v>78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8"/>
      <c r="EH55" s="117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9"/>
    </row>
    <row r="56" spans="1:167" ht="15.75" customHeight="1">
      <c r="A56" s="28"/>
      <c r="B56" s="97" t="s">
        <v>79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8"/>
      <c r="EH56" s="117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9"/>
    </row>
    <row r="57" spans="1:167" ht="15.75" customHeight="1">
      <c r="A57" s="28"/>
      <c r="B57" s="97" t="s">
        <v>80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8"/>
      <c r="EH57" s="117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9"/>
    </row>
    <row r="58" spans="1:167" ht="15.75" customHeight="1">
      <c r="A58" s="28"/>
      <c r="B58" s="97" t="s">
        <v>81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8"/>
      <c r="EH58" s="117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9"/>
    </row>
    <row r="59" spans="1:167" ht="15.75" customHeight="1">
      <c r="A59" s="28"/>
      <c r="B59" s="97" t="s">
        <v>82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8"/>
      <c r="EH59" s="117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9"/>
    </row>
    <row r="60" spans="1:167" ht="15.75" customHeight="1">
      <c r="A60" s="28"/>
      <c r="B60" s="97" t="s">
        <v>83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8"/>
      <c r="EH60" s="117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9"/>
    </row>
    <row r="61" spans="1:167" ht="15.75" customHeight="1">
      <c r="A61" s="28"/>
      <c r="B61" s="97" t="s">
        <v>84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8"/>
      <c r="EH61" s="117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9"/>
    </row>
    <row r="62" spans="1:167" ht="15.75" customHeight="1">
      <c r="A62" s="28"/>
      <c r="B62" s="97" t="s">
        <v>85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8"/>
      <c r="EH62" s="117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9"/>
    </row>
    <row r="63" spans="1:167" ht="15.75" customHeight="1">
      <c r="A63" s="28"/>
      <c r="B63" s="97" t="s">
        <v>86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8"/>
      <c r="EH63" s="117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9"/>
    </row>
    <row r="64" spans="1:167" ht="15.75" customHeight="1">
      <c r="A64" s="28"/>
      <c r="B64" s="102" t="s">
        <v>87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3"/>
      <c r="EH64" s="112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4"/>
    </row>
    <row r="65" spans="1:167" ht="15.75" customHeight="1">
      <c r="A65" s="28"/>
      <c r="B65" s="102" t="s">
        <v>88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3"/>
      <c r="EH65" s="112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4"/>
    </row>
    <row r="66" spans="1:167" ht="15.75" customHeight="1">
      <c r="A66" s="28"/>
      <c r="B66" s="97" t="s">
        <v>278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8"/>
      <c r="EH66" s="117">
        <v>11329153.84</v>
      </c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9"/>
    </row>
    <row r="67" spans="1:167" s="18" customFormat="1" ht="15.75" customHeight="1">
      <c r="A67" s="24"/>
      <c r="B67" s="102" t="s">
        <v>89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3"/>
      <c r="EH67" s="112">
        <f>EH71+EH87</f>
        <v>256480.49000000005</v>
      </c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4"/>
    </row>
    <row r="68" spans="1:167" ht="15.75" customHeight="1">
      <c r="A68" s="34"/>
      <c r="B68" s="115" t="s">
        <v>50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6"/>
      <c r="EH68" s="99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1"/>
    </row>
    <row r="69" spans="1:167" ht="15.75" customHeight="1">
      <c r="A69" s="28"/>
      <c r="B69" s="102" t="s">
        <v>90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3"/>
      <c r="EH69" s="104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6"/>
    </row>
    <row r="70" spans="1:167" ht="15.75" customHeight="1">
      <c r="A70" s="28"/>
      <c r="B70" s="102" t="s">
        <v>91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3"/>
      <c r="EH70" s="104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6"/>
    </row>
    <row r="71" spans="1:167" ht="30.75" customHeight="1">
      <c r="A71" s="28"/>
      <c r="B71" s="102" t="s">
        <v>92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3"/>
      <c r="EH71" s="104">
        <f>EH74+EH76+EH78+EH79+EH77</f>
        <v>103347.93000000001</v>
      </c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6"/>
    </row>
    <row r="72" spans="1:167" ht="15.75" customHeight="1">
      <c r="A72" s="33"/>
      <c r="B72" s="107" t="s">
        <v>52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8"/>
      <c r="EH72" s="109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1"/>
    </row>
    <row r="73" spans="1:167" ht="15.75" customHeight="1">
      <c r="A73" s="28"/>
      <c r="B73" s="97" t="s">
        <v>93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8"/>
      <c r="EH73" s="99" t="s">
        <v>228</v>
      </c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1"/>
    </row>
    <row r="74" spans="1:167" ht="15.75" customHeight="1">
      <c r="A74" s="28"/>
      <c r="B74" s="97" t="s">
        <v>94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8"/>
      <c r="EH74" s="99">
        <v>5472.91</v>
      </c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1"/>
    </row>
    <row r="75" spans="1:167" ht="15.75" customHeight="1">
      <c r="A75" s="28"/>
      <c r="B75" s="97" t="s">
        <v>95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8"/>
      <c r="EH75" s="99" t="s">
        <v>228</v>
      </c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1"/>
    </row>
    <row r="76" spans="1:167" ht="15.75" customHeight="1">
      <c r="A76" s="28"/>
      <c r="B76" s="97" t="s">
        <v>96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8"/>
      <c r="EH76" s="99">
        <v>46912</v>
      </c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1"/>
    </row>
    <row r="77" spans="1:167" s="55" customFormat="1" ht="15.75" customHeight="1">
      <c r="A77" s="28"/>
      <c r="B77" s="97" t="s">
        <v>277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8"/>
      <c r="EH77" s="99">
        <v>105.02</v>
      </c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1"/>
    </row>
    <row r="78" spans="1:167" ht="15.75" customHeight="1">
      <c r="A78" s="28"/>
      <c r="B78" s="97" t="s">
        <v>268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8"/>
      <c r="EH78" s="99">
        <v>14877</v>
      </c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1"/>
    </row>
    <row r="79" spans="1:167" ht="15.75" customHeight="1">
      <c r="A79" s="28"/>
      <c r="B79" s="97" t="s">
        <v>269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8"/>
      <c r="EH79" s="99">
        <v>35981</v>
      </c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1"/>
    </row>
    <row r="80" spans="1:167" ht="15.75" customHeight="1">
      <c r="A80" s="28"/>
      <c r="B80" s="97" t="s">
        <v>270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8"/>
      <c r="EH80" s="99" t="s">
        <v>228</v>
      </c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1"/>
    </row>
    <row r="81" spans="1:167" ht="15.75" customHeight="1">
      <c r="A81" s="28"/>
      <c r="B81" s="97" t="s">
        <v>271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8"/>
      <c r="EH81" s="99" t="s">
        <v>228</v>
      </c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1"/>
    </row>
    <row r="82" spans="1:167" ht="15.75" customHeight="1">
      <c r="A82" s="28"/>
      <c r="B82" s="97" t="s">
        <v>272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8"/>
      <c r="EH82" s="99" t="s">
        <v>228</v>
      </c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1"/>
    </row>
    <row r="83" spans="1:167" ht="15.75" customHeight="1">
      <c r="A83" s="28"/>
      <c r="B83" s="97" t="s">
        <v>273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8"/>
      <c r="EH83" s="99" t="s">
        <v>228</v>
      </c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1"/>
    </row>
    <row r="84" spans="1:167" ht="15.75" customHeight="1">
      <c r="A84" s="28"/>
      <c r="B84" s="97" t="s">
        <v>274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8"/>
      <c r="EH84" s="99" t="s">
        <v>228</v>
      </c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1"/>
    </row>
    <row r="85" spans="1:167" ht="15.75" customHeight="1">
      <c r="A85" s="28"/>
      <c r="B85" s="97" t="s">
        <v>275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8"/>
      <c r="EH85" s="99" t="s">
        <v>228</v>
      </c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1"/>
    </row>
    <row r="86" spans="1:167" ht="15.75" customHeight="1">
      <c r="A86" s="28"/>
      <c r="B86" s="97" t="s">
        <v>276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8"/>
      <c r="EH86" s="99" t="s">
        <v>228</v>
      </c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1"/>
    </row>
    <row r="87" spans="1:167" ht="30.75" customHeight="1">
      <c r="A87" s="28"/>
      <c r="B87" s="102" t="s">
        <v>97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3"/>
      <c r="EH87" s="104">
        <f>EH94+EH93+EH92+EH90</f>
        <v>153132.56000000003</v>
      </c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6"/>
    </row>
    <row r="88" spans="1:167" ht="15.75" customHeight="1">
      <c r="A88" s="35"/>
      <c r="B88" s="107" t="s">
        <v>52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8"/>
      <c r="EH88" s="99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1"/>
    </row>
    <row r="89" spans="1:167" ht="15.75" customHeight="1">
      <c r="A89" s="28"/>
      <c r="B89" s="97" t="s">
        <v>98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8"/>
      <c r="EH89" s="99" t="s">
        <v>228</v>
      </c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1"/>
    </row>
    <row r="90" spans="1:167" ht="15.75" customHeight="1">
      <c r="A90" s="28"/>
      <c r="B90" s="97" t="s">
        <v>99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8"/>
      <c r="EH90" s="99">
        <v>3012.79</v>
      </c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1"/>
    </row>
    <row r="91" spans="1:167" ht="15.75" customHeight="1">
      <c r="A91" s="28"/>
      <c r="B91" s="97" t="s">
        <v>100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8"/>
      <c r="EH91" s="99" t="s">
        <v>228</v>
      </c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1"/>
    </row>
    <row r="92" spans="1:167" ht="15.75" customHeight="1">
      <c r="A92" s="28"/>
      <c r="B92" s="97" t="s">
        <v>101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8"/>
      <c r="EH92" s="99">
        <v>29136.07</v>
      </c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1"/>
    </row>
    <row r="93" spans="1:167" ht="15.75" customHeight="1">
      <c r="A93" s="28"/>
      <c r="B93" s="97" t="s">
        <v>102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8"/>
      <c r="EH93" s="99">
        <v>66430.69</v>
      </c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1"/>
    </row>
    <row r="94" spans="1:167" ht="15.75" customHeight="1">
      <c r="A94" s="28"/>
      <c r="B94" s="97" t="s">
        <v>103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8"/>
      <c r="EH94" s="99">
        <v>54553.01</v>
      </c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1"/>
    </row>
    <row r="95" spans="1:167" ht="15.75" customHeight="1">
      <c r="A95" s="28"/>
      <c r="B95" s="97" t="s">
        <v>104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8"/>
      <c r="EH95" s="99" t="s">
        <v>228</v>
      </c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1"/>
    </row>
    <row r="96" spans="1:167" ht="15.75" customHeight="1">
      <c r="A96" s="28"/>
      <c r="B96" s="97" t="s">
        <v>105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8"/>
      <c r="EH96" s="99" t="s">
        <v>228</v>
      </c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1"/>
    </row>
    <row r="97" spans="1:167" ht="15.75" customHeight="1">
      <c r="A97" s="28"/>
      <c r="B97" s="97" t="s">
        <v>106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8"/>
      <c r="EH97" s="99" t="s">
        <v>228</v>
      </c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1"/>
    </row>
    <row r="98" spans="1:167" ht="15.75" customHeight="1">
      <c r="A98" s="28"/>
      <c r="B98" s="97" t="s">
        <v>107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8"/>
      <c r="EH98" s="99" t="s">
        <v>228</v>
      </c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1"/>
    </row>
    <row r="99" spans="1:167" ht="15.75" customHeight="1">
      <c r="A99" s="28"/>
      <c r="B99" s="97" t="s">
        <v>108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8"/>
      <c r="EH99" s="99" t="s">
        <v>228</v>
      </c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1"/>
    </row>
    <row r="100" spans="1:167" ht="15.75" customHeight="1">
      <c r="A100" s="28"/>
      <c r="B100" s="97" t="s">
        <v>109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8"/>
      <c r="EH100" s="99" t="s">
        <v>228</v>
      </c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1"/>
    </row>
    <row r="101" spans="1:167" ht="15.75" customHeight="1">
      <c r="A101" s="28"/>
      <c r="B101" s="97" t="s">
        <v>110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8"/>
      <c r="EH101" s="99" t="s">
        <v>228</v>
      </c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1"/>
    </row>
  </sheetData>
  <mergeCells count="185">
    <mergeCell ref="B1:FJ1"/>
    <mergeCell ref="A4:FK4"/>
    <mergeCell ref="A6:FK6"/>
    <mergeCell ref="A8:FK8"/>
    <mergeCell ref="B17:FJ17"/>
    <mergeCell ref="BK18:BP18"/>
    <mergeCell ref="BQ18:BT18"/>
    <mergeCell ref="BU18:BW18"/>
    <mergeCell ref="BX18:CO18"/>
    <mergeCell ref="CP18:CS18"/>
    <mergeCell ref="A9:FK9"/>
    <mergeCell ref="A10:FK10"/>
    <mergeCell ref="A11:FK11"/>
    <mergeCell ref="A12:FK12"/>
    <mergeCell ref="A13:FK13"/>
    <mergeCell ref="A14:FK14"/>
    <mergeCell ref="A15:FK15"/>
    <mergeCell ref="A16:FK16"/>
    <mergeCell ref="CT18:CW18"/>
    <mergeCell ref="CX18:DA18"/>
    <mergeCell ref="EQ19:FK19"/>
    <mergeCell ref="A20:EG20"/>
    <mergeCell ref="EH20:FK20"/>
    <mergeCell ref="B21:EG21"/>
    <mergeCell ref="EH21:FK21"/>
    <mergeCell ref="B31:EG31"/>
    <mergeCell ref="EH31:FK31"/>
    <mergeCell ref="B32:EG32"/>
    <mergeCell ref="EH32:FK32"/>
    <mergeCell ref="B25:EG25"/>
    <mergeCell ref="EH25:FK25"/>
    <mergeCell ref="B26:EG26"/>
    <mergeCell ref="EH26:FK26"/>
    <mergeCell ref="B27:EG27"/>
    <mergeCell ref="EH27:FK27"/>
    <mergeCell ref="B22:EG22"/>
    <mergeCell ref="EH22:FK22"/>
    <mergeCell ref="B23:EG23"/>
    <mergeCell ref="EH23:FK23"/>
    <mergeCell ref="B24:EG24"/>
    <mergeCell ref="EH24:FK24"/>
    <mergeCell ref="B33:EG33"/>
    <mergeCell ref="EH33:FK33"/>
    <mergeCell ref="B28:EG28"/>
    <mergeCell ref="EH28:FK28"/>
    <mergeCell ref="B29:EG29"/>
    <mergeCell ref="EH29:FK29"/>
    <mergeCell ref="B30:EG30"/>
    <mergeCell ref="EH30:FK30"/>
    <mergeCell ref="B37:EG37"/>
    <mergeCell ref="EH37:FK37"/>
    <mergeCell ref="B38:EG38"/>
    <mergeCell ref="EH38:FK38"/>
    <mergeCell ref="B39:EG39"/>
    <mergeCell ref="EH39:FK39"/>
    <mergeCell ref="B34:EG34"/>
    <mergeCell ref="EH34:FK34"/>
    <mergeCell ref="B35:EG35"/>
    <mergeCell ref="EH35:FK35"/>
    <mergeCell ref="B36:EG36"/>
    <mergeCell ref="EH36:FK36"/>
    <mergeCell ref="B43:EG43"/>
    <mergeCell ref="EH43:FK43"/>
    <mergeCell ref="B44:EG44"/>
    <mergeCell ref="EH44:FK44"/>
    <mergeCell ref="B45:EG45"/>
    <mergeCell ref="EH45:FK45"/>
    <mergeCell ref="B40:EG40"/>
    <mergeCell ref="EH40:FK40"/>
    <mergeCell ref="B41:EG41"/>
    <mergeCell ref="EH41:FK41"/>
    <mergeCell ref="B42:EG42"/>
    <mergeCell ref="EH42:FK42"/>
    <mergeCell ref="B49:EG49"/>
    <mergeCell ref="EH49:FK49"/>
    <mergeCell ref="B50:EG50"/>
    <mergeCell ref="EH50:FK50"/>
    <mergeCell ref="B51:EG51"/>
    <mergeCell ref="EH51:FK51"/>
    <mergeCell ref="B46:EG46"/>
    <mergeCell ref="EH46:FK46"/>
    <mergeCell ref="B47:EG47"/>
    <mergeCell ref="EH47:FK47"/>
    <mergeCell ref="B48:EG48"/>
    <mergeCell ref="EH48:FK48"/>
    <mergeCell ref="B55:EG55"/>
    <mergeCell ref="EH55:FK55"/>
    <mergeCell ref="B56:EG56"/>
    <mergeCell ref="EH56:FK56"/>
    <mergeCell ref="B57:EG57"/>
    <mergeCell ref="EH57:FK57"/>
    <mergeCell ref="B52:EG52"/>
    <mergeCell ref="EH52:FK52"/>
    <mergeCell ref="B53:EG53"/>
    <mergeCell ref="EH53:FK53"/>
    <mergeCell ref="B54:EG54"/>
    <mergeCell ref="EH54:FK54"/>
    <mergeCell ref="B61:EG61"/>
    <mergeCell ref="EH61:FK61"/>
    <mergeCell ref="B62:EG62"/>
    <mergeCell ref="EH62:FK62"/>
    <mergeCell ref="B63:EG63"/>
    <mergeCell ref="EH63:FK63"/>
    <mergeCell ref="B58:EG58"/>
    <mergeCell ref="EH58:FK58"/>
    <mergeCell ref="B59:EG59"/>
    <mergeCell ref="EH59:FK59"/>
    <mergeCell ref="B60:EG60"/>
    <mergeCell ref="EH60:FK60"/>
    <mergeCell ref="B67:EG67"/>
    <mergeCell ref="EH67:FK67"/>
    <mergeCell ref="B68:EG68"/>
    <mergeCell ref="EH68:FK68"/>
    <mergeCell ref="B69:EG69"/>
    <mergeCell ref="EH69:FK69"/>
    <mergeCell ref="B64:EG64"/>
    <mergeCell ref="EH64:FK64"/>
    <mergeCell ref="B65:EG65"/>
    <mergeCell ref="EH65:FK65"/>
    <mergeCell ref="B66:EG66"/>
    <mergeCell ref="EH66:FK66"/>
    <mergeCell ref="B73:EG73"/>
    <mergeCell ref="EH73:FK73"/>
    <mergeCell ref="B74:EG74"/>
    <mergeCell ref="EH74:FK74"/>
    <mergeCell ref="B75:EG75"/>
    <mergeCell ref="EH75:FK75"/>
    <mergeCell ref="B70:EG70"/>
    <mergeCell ref="EH70:FK70"/>
    <mergeCell ref="B71:EG71"/>
    <mergeCell ref="EH71:FK71"/>
    <mergeCell ref="B72:EG72"/>
    <mergeCell ref="EH72:FK72"/>
    <mergeCell ref="B80:EG80"/>
    <mergeCell ref="EH80:FK80"/>
    <mergeCell ref="B81:EG81"/>
    <mergeCell ref="EH81:FK81"/>
    <mergeCell ref="B82:EG82"/>
    <mergeCell ref="EH82:FK82"/>
    <mergeCell ref="B76:EG76"/>
    <mergeCell ref="EH76:FK76"/>
    <mergeCell ref="B78:EG78"/>
    <mergeCell ref="EH78:FK78"/>
    <mergeCell ref="B79:EG79"/>
    <mergeCell ref="EH79:FK79"/>
    <mergeCell ref="B77:EG77"/>
    <mergeCell ref="EH77:FK77"/>
    <mergeCell ref="B86:EG86"/>
    <mergeCell ref="EH86:FK86"/>
    <mergeCell ref="B87:EG87"/>
    <mergeCell ref="EH87:FK87"/>
    <mergeCell ref="B88:EG88"/>
    <mergeCell ref="EH88:FK88"/>
    <mergeCell ref="B83:EG83"/>
    <mergeCell ref="EH83:FK83"/>
    <mergeCell ref="B84:EG84"/>
    <mergeCell ref="EH84:FK84"/>
    <mergeCell ref="B85:EG85"/>
    <mergeCell ref="EH85:FK85"/>
    <mergeCell ref="B92:EG92"/>
    <mergeCell ref="EH92:FK92"/>
    <mergeCell ref="B93:EG93"/>
    <mergeCell ref="EH93:FK93"/>
    <mergeCell ref="B94:EG94"/>
    <mergeCell ref="EH94:FK94"/>
    <mergeCell ref="B89:EG89"/>
    <mergeCell ref="EH89:FK89"/>
    <mergeCell ref="B90:EG90"/>
    <mergeCell ref="EH90:FK90"/>
    <mergeCell ref="B91:EG91"/>
    <mergeCell ref="EH91:FK91"/>
    <mergeCell ref="B101:EG101"/>
    <mergeCell ref="EH101:FK101"/>
    <mergeCell ref="B98:EG98"/>
    <mergeCell ref="EH98:FK98"/>
    <mergeCell ref="B99:EG99"/>
    <mergeCell ref="EH99:FK99"/>
    <mergeCell ref="B100:EG100"/>
    <mergeCell ref="EH100:FK100"/>
    <mergeCell ref="B95:EG95"/>
    <mergeCell ref="EH95:FK95"/>
    <mergeCell ref="B96:EG96"/>
    <mergeCell ref="EH96:FK96"/>
    <mergeCell ref="B97:EG97"/>
    <mergeCell ref="EH97:FK97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6"/>
  <sheetViews>
    <sheetView topLeftCell="G1" zoomScaleNormal="100" workbookViewId="0">
      <selection activeCell="CG10" sqref="CG10:CY10"/>
    </sheetView>
  </sheetViews>
  <sheetFormatPr defaultColWidth="0.85546875" defaultRowHeight="15"/>
  <cols>
    <col min="1" max="51" width="0.85546875" style="1"/>
    <col min="52" max="52" width="1.5703125" style="1" customWidth="1"/>
    <col min="53" max="67" width="0.85546875" style="1"/>
    <col min="68" max="154" width="0.85546875" style="53"/>
    <col min="155" max="16384" width="0.85546875" style="1"/>
  </cols>
  <sheetData>
    <row r="1" spans="1:167">
      <c r="B1" s="148" t="s">
        <v>111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</row>
    <row r="2" spans="1:167">
      <c r="BK2" s="93" t="s">
        <v>45</v>
      </c>
      <c r="BL2" s="93"/>
      <c r="BM2" s="93"/>
      <c r="BN2" s="93"/>
      <c r="BO2" s="93"/>
      <c r="BP2" s="93"/>
      <c r="BQ2" s="255" t="s">
        <v>266</v>
      </c>
      <c r="BR2" s="255"/>
      <c r="BS2" s="255"/>
      <c r="BT2" s="255"/>
      <c r="BU2" s="256" t="s">
        <v>0</v>
      </c>
      <c r="BV2" s="256"/>
      <c r="BW2" s="256"/>
      <c r="BX2" s="255" t="s">
        <v>282</v>
      </c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7">
        <v>20</v>
      </c>
      <c r="CQ2" s="257"/>
      <c r="CR2" s="257"/>
      <c r="CS2" s="257"/>
      <c r="CT2" s="258" t="s">
        <v>242</v>
      </c>
      <c r="CU2" s="258"/>
      <c r="CV2" s="258"/>
      <c r="CW2" s="258"/>
      <c r="CX2" s="256" t="s">
        <v>1</v>
      </c>
      <c r="CY2" s="256"/>
      <c r="CZ2" s="256"/>
      <c r="DA2" s="256"/>
    </row>
    <row r="3" spans="1:167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133" t="s">
        <v>112</v>
      </c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</row>
    <row r="4" spans="1:167" s="36" customFormat="1" ht="15" customHeight="1">
      <c r="A4" s="237" t="s">
        <v>113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9"/>
      <c r="AC4" s="237" t="s">
        <v>114</v>
      </c>
      <c r="AD4" s="238"/>
      <c r="AE4" s="238"/>
      <c r="AF4" s="238"/>
      <c r="AG4" s="238"/>
      <c r="AH4" s="238"/>
      <c r="AI4" s="238"/>
      <c r="AJ4" s="238"/>
      <c r="AK4" s="239"/>
      <c r="AL4" s="237" t="s">
        <v>115</v>
      </c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9"/>
      <c r="BA4" s="246" t="s">
        <v>116</v>
      </c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8"/>
    </row>
    <row r="5" spans="1:167" s="36" customFormat="1" ht="15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2"/>
      <c r="AC5" s="240"/>
      <c r="AD5" s="241"/>
      <c r="AE5" s="241"/>
      <c r="AF5" s="241"/>
      <c r="AG5" s="241"/>
      <c r="AH5" s="241"/>
      <c r="AI5" s="241"/>
      <c r="AJ5" s="241"/>
      <c r="AK5" s="242"/>
      <c r="AL5" s="240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2"/>
      <c r="BA5" s="237" t="s">
        <v>117</v>
      </c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9"/>
      <c r="BQ5" s="246" t="s">
        <v>52</v>
      </c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8"/>
    </row>
    <row r="6" spans="1:167" s="36" customFormat="1" ht="57" customHeight="1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2"/>
      <c r="AC6" s="240"/>
      <c r="AD6" s="241"/>
      <c r="AE6" s="241"/>
      <c r="AF6" s="241"/>
      <c r="AG6" s="241"/>
      <c r="AH6" s="241"/>
      <c r="AI6" s="241"/>
      <c r="AJ6" s="241"/>
      <c r="AK6" s="242"/>
      <c r="AL6" s="240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2"/>
      <c r="BA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2"/>
      <c r="BQ6" s="249" t="s">
        <v>118</v>
      </c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1"/>
      <c r="CG6" s="249" t="s">
        <v>119</v>
      </c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1"/>
      <c r="CZ6" s="249" t="s">
        <v>120</v>
      </c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1"/>
      <c r="DP6" s="249" t="s">
        <v>121</v>
      </c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1"/>
      <c r="EF6" s="246" t="s">
        <v>122</v>
      </c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8"/>
    </row>
    <row r="7" spans="1:167" s="36" customFormat="1" ht="69" customHeight="1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5"/>
      <c r="AC7" s="243"/>
      <c r="AD7" s="244"/>
      <c r="AE7" s="244"/>
      <c r="AF7" s="244"/>
      <c r="AG7" s="244"/>
      <c r="AH7" s="244"/>
      <c r="AI7" s="244"/>
      <c r="AJ7" s="244"/>
      <c r="AK7" s="245"/>
      <c r="AL7" s="243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5"/>
      <c r="BA7" s="243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5"/>
      <c r="BQ7" s="252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4"/>
      <c r="CG7" s="252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4"/>
      <c r="CZ7" s="252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4"/>
      <c r="DP7" s="252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4"/>
      <c r="EF7" s="252" t="s">
        <v>117</v>
      </c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4"/>
      <c r="EV7" s="243" t="s">
        <v>123</v>
      </c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5"/>
    </row>
    <row r="8" spans="1:167" s="36" customFormat="1" ht="13.5">
      <c r="A8" s="164">
        <v>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6"/>
      <c r="AC8" s="155" t="s">
        <v>124</v>
      </c>
      <c r="AD8" s="156"/>
      <c r="AE8" s="156"/>
      <c r="AF8" s="156"/>
      <c r="AG8" s="156"/>
      <c r="AH8" s="156"/>
      <c r="AI8" s="156"/>
      <c r="AJ8" s="156"/>
      <c r="AK8" s="157"/>
      <c r="AL8" s="155" t="s">
        <v>125</v>
      </c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7"/>
      <c r="BA8" s="164">
        <v>4</v>
      </c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6"/>
      <c r="BQ8" s="234">
        <v>5</v>
      </c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6"/>
      <c r="CG8" s="234">
        <v>6</v>
      </c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6"/>
      <c r="CZ8" s="234">
        <v>7</v>
      </c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6"/>
      <c r="DP8" s="234">
        <v>8</v>
      </c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6"/>
      <c r="EF8" s="234">
        <v>9</v>
      </c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6"/>
      <c r="EV8" s="164">
        <v>10</v>
      </c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6"/>
    </row>
    <row r="9" spans="1:167" s="38" customFormat="1" ht="30" customHeight="1">
      <c r="A9" s="37"/>
      <c r="B9" s="180" t="s">
        <v>126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1"/>
      <c r="AC9" s="193" t="s">
        <v>127</v>
      </c>
      <c r="AD9" s="194"/>
      <c r="AE9" s="194"/>
      <c r="AF9" s="194"/>
      <c r="AG9" s="194"/>
      <c r="AH9" s="194"/>
      <c r="AI9" s="194"/>
      <c r="AJ9" s="194"/>
      <c r="AK9" s="195"/>
      <c r="AL9" s="196" t="s">
        <v>128</v>
      </c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7">
        <f>BA13+BA24+BA25</f>
        <v>48684458.5</v>
      </c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8">
        <f>BQ13</f>
        <v>6486700</v>
      </c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198">
        <f>CG24</f>
        <v>3075400</v>
      </c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198">
        <f>EF13+EF25</f>
        <v>39122358.5</v>
      </c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</row>
    <row r="10" spans="1:167" s="38" customFormat="1" ht="15" customHeight="1">
      <c r="A10" s="37"/>
      <c r="B10" s="190" t="s">
        <v>52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1"/>
      <c r="AC10" s="155"/>
      <c r="AD10" s="156"/>
      <c r="AE10" s="156"/>
      <c r="AF10" s="156"/>
      <c r="AG10" s="156"/>
      <c r="AH10" s="156"/>
      <c r="AI10" s="156"/>
      <c r="AJ10" s="156"/>
      <c r="AK10" s="157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78" t="s">
        <v>128</v>
      </c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 t="s">
        <v>128</v>
      </c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 t="s">
        <v>128</v>
      </c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 t="s">
        <v>128</v>
      </c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49" t="s">
        <v>128</v>
      </c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</row>
    <row r="11" spans="1:167" s="38" customFormat="1" ht="15" customHeight="1">
      <c r="A11" s="37"/>
      <c r="B11" s="190" t="s">
        <v>129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1"/>
      <c r="AC11" s="155" t="s">
        <v>130</v>
      </c>
      <c r="AD11" s="156"/>
      <c r="AE11" s="156"/>
      <c r="AF11" s="156"/>
      <c r="AG11" s="156"/>
      <c r="AH11" s="156"/>
      <c r="AI11" s="156"/>
      <c r="AJ11" s="156"/>
      <c r="AK11" s="157"/>
      <c r="AL11" s="170" t="s">
        <v>132</v>
      </c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</row>
    <row r="12" spans="1:167" s="38" customFormat="1" ht="15" customHeight="1">
      <c r="A12" s="3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1"/>
      <c r="AC12" s="155"/>
      <c r="AD12" s="156"/>
      <c r="AE12" s="156"/>
      <c r="AF12" s="156"/>
      <c r="AG12" s="156"/>
      <c r="AH12" s="156"/>
      <c r="AI12" s="156"/>
      <c r="AJ12" s="156"/>
      <c r="AK12" s="157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78" t="s">
        <v>128</v>
      </c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 t="s">
        <v>128</v>
      </c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 t="s">
        <v>128</v>
      </c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 t="s">
        <v>128</v>
      </c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49" t="s">
        <v>128</v>
      </c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</row>
    <row r="13" spans="1:167" s="38" customFormat="1" ht="30" customHeight="1">
      <c r="A13" s="39"/>
      <c r="B13" s="173" t="s">
        <v>131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75" t="s">
        <v>132</v>
      </c>
      <c r="AD13" s="176"/>
      <c r="AE13" s="176"/>
      <c r="AF13" s="176"/>
      <c r="AG13" s="176"/>
      <c r="AH13" s="176"/>
      <c r="AI13" s="176"/>
      <c r="AJ13" s="176"/>
      <c r="AK13" s="177"/>
      <c r="AL13" s="231" t="s">
        <v>134</v>
      </c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3"/>
      <c r="BA13" s="171">
        <f>BQ13+EF13</f>
        <v>7421100</v>
      </c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72">
        <f>BQ14</f>
        <v>6486700</v>
      </c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8" t="s">
        <v>128</v>
      </c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 t="s">
        <v>128</v>
      </c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2">
        <f>EF14</f>
        <v>934400</v>
      </c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</row>
    <row r="14" spans="1:167" s="38" customFormat="1" ht="65.25" customHeight="1">
      <c r="A14" s="39"/>
      <c r="B14" s="173" t="s">
        <v>229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5"/>
      <c r="AD14" s="176"/>
      <c r="AE14" s="176"/>
      <c r="AF14" s="176"/>
      <c r="AG14" s="176"/>
      <c r="AH14" s="176"/>
      <c r="AI14" s="176"/>
      <c r="AJ14" s="176"/>
      <c r="AK14" s="177"/>
      <c r="AL14" s="170" t="s">
        <v>134</v>
      </c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>
        <f>BQ14+EF14</f>
        <v>7421100</v>
      </c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2">
        <v>6486700</v>
      </c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8" t="s">
        <v>128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 t="s">
        <v>128</v>
      </c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2">
        <v>934400</v>
      </c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</row>
    <row r="15" spans="1:167" s="38" customFormat="1" ht="15" customHeight="1">
      <c r="A15" s="39"/>
      <c r="B15" s="173" t="s">
        <v>230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4"/>
      <c r="AC15" s="175"/>
      <c r="AD15" s="176"/>
      <c r="AE15" s="176"/>
      <c r="AF15" s="176"/>
      <c r="AG15" s="176"/>
      <c r="AH15" s="176"/>
      <c r="AI15" s="176"/>
      <c r="AJ15" s="176"/>
      <c r="AK15" s="177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8" t="s">
        <v>128</v>
      </c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 t="s">
        <v>128</v>
      </c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</row>
    <row r="16" spans="1:167" s="38" customFormat="1" ht="15" customHeight="1">
      <c r="A16" s="39"/>
      <c r="B16" s="173" t="s">
        <v>250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  <c r="AC16" s="175"/>
      <c r="AD16" s="176"/>
      <c r="AE16" s="176"/>
      <c r="AF16" s="176"/>
      <c r="AG16" s="176"/>
      <c r="AH16" s="176"/>
      <c r="AI16" s="176"/>
      <c r="AJ16" s="176"/>
      <c r="AK16" s="177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8" t="s">
        <v>128</v>
      </c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 t="s">
        <v>128</v>
      </c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</row>
    <row r="17" spans="1:167" s="38" customFormat="1" ht="33" customHeight="1">
      <c r="A17" s="39"/>
      <c r="B17" s="173" t="s">
        <v>231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4"/>
      <c r="AC17" s="175"/>
      <c r="AD17" s="176"/>
      <c r="AE17" s="176"/>
      <c r="AF17" s="176"/>
      <c r="AG17" s="176"/>
      <c r="AH17" s="176"/>
      <c r="AI17" s="176"/>
      <c r="AJ17" s="176"/>
      <c r="AK17" s="177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8" t="s">
        <v>128</v>
      </c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 t="s">
        <v>128</v>
      </c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</row>
    <row r="18" spans="1:167" s="38" customFormat="1" ht="30" customHeight="1">
      <c r="A18" s="39"/>
      <c r="B18" s="173" t="s">
        <v>232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  <c r="AC18" s="175"/>
      <c r="AD18" s="176"/>
      <c r="AE18" s="176"/>
      <c r="AF18" s="176"/>
      <c r="AG18" s="176"/>
      <c r="AH18" s="176"/>
      <c r="AI18" s="176"/>
      <c r="AJ18" s="176"/>
      <c r="AK18" s="177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8" t="s">
        <v>128</v>
      </c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 t="s">
        <v>128</v>
      </c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</row>
    <row r="19" spans="1:167" s="38" customFormat="1" ht="15" customHeight="1">
      <c r="A19" s="39"/>
      <c r="B19" s="173" t="s">
        <v>233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  <c r="AC19" s="175"/>
      <c r="AD19" s="176"/>
      <c r="AE19" s="176"/>
      <c r="AF19" s="176"/>
      <c r="AG19" s="176"/>
      <c r="AH19" s="176"/>
      <c r="AI19" s="176"/>
      <c r="AJ19" s="176"/>
      <c r="AK19" s="177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8" t="s">
        <v>128</v>
      </c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 t="s">
        <v>128</v>
      </c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</row>
    <row r="20" spans="1:167" s="38" customFormat="1" ht="30.75" customHeight="1">
      <c r="A20" s="39"/>
      <c r="B20" s="173" t="s">
        <v>234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5"/>
      <c r="AD20" s="176"/>
      <c r="AE20" s="176"/>
      <c r="AF20" s="176"/>
      <c r="AG20" s="176"/>
      <c r="AH20" s="176"/>
      <c r="AI20" s="176"/>
      <c r="AJ20" s="176"/>
      <c r="AK20" s="177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8" t="s">
        <v>128</v>
      </c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 t="s">
        <v>128</v>
      </c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</row>
    <row r="21" spans="1:167" s="38" customFormat="1" ht="15" customHeight="1">
      <c r="A21" s="39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75"/>
      <c r="AD21" s="176"/>
      <c r="AE21" s="176"/>
      <c r="AF21" s="176"/>
      <c r="AG21" s="176"/>
      <c r="AH21" s="176"/>
      <c r="AI21" s="176"/>
      <c r="AJ21" s="176"/>
      <c r="AK21" s="177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8" t="s">
        <v>128</v>
      </c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 t="s">
        <v>128</v>
      </c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</row>
    <row r="22" spans="1:167" s="38" customFormat="1" ht="43.5" customHeight="1">
      <c r="A22" s="37"/>
      <c r="B22" s="190" t="s">
        <v>133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  <c r="AC22" s="155" t="s">
        <v>134</v>
      </c>
      <c r="AD22" s="156"/>
      <c r="AE22" s="156"/>
      <c r="AF22" s="156"/>
      <c r="AG22" s="156"/>
      <c r="AH22" s="156"/>
      <c r="AI22" s="156"/>
      <c r="AJ22" s="156"/>
      <c r="AK22" s="157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78" t="s">
        <v>128</v>
      </c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 t="s">
        <v>128</v>
      </c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 t="s">
        <v>128</v>
      </c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 t="s">
        <v>128</v>
      </c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49" t="s">
        <v>128</v>
      </c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</row>
    <row r="23" spans="1:167" s="38" customFormat="1" ht="123" customHeight="1">
      <c r="A23" s="37"/>
      <c r="B23" s="190" t="s">
        <v>135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1"/>
      <c r="AC23" s="155" t="s">
        <v>136</v>
      </c>
      <c r="AD23" s="156"/>
      <c r="AE23" s="156"/>
      <c r="AF23" s="156"/>
      <c r="AG23" s="156"/>
      <c r="AH23" s="156"/>
      <c r="AI23" s="156"/>
      <c r="AJ23" s="156"/>
      <c r="AK23" s="157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78" t="s">
        <v>128</v>
      </c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 t="s">
        <v>128</v>
      </c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 t="s">
        <v>128</v>
      </c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 t="s">
        <v>128</v>
      </c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49" t="s">
        <v>128</v>
      </c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</row>
    <row r="24" spans="1:167" s="38" customFormat="1" ht="43.5" customHeight="1">
      <c r="A24" s="37"/>
      <c r="B24" s="190" t="s">
        <v>137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1"/>
      <c r="AC24" s="155" t="s">
        <v>138</v>
      </c>
      <c r="AD24" s="156"/>
      <c r="AE24" s="156"/>
      <c r="AF24" s="156"/>
      <c r="AG24" s="156"/>
      <c r="AH24" s="156"/>
      <c r="AI24" s="156"/>
      <c r="AJ24" s="156"/>
      <c r="AK24" s="157"/>
      <c r="AL24" s="170" t="s">
        <v>134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>
        <f>CG24</f>
        <v>3075400</v>
      </c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8" t="s">
        <v>128</v>
      </c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61">
        <f>2975400+100000</f>
        <v>3075400</v>
      </c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3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178" t="s">
        <v>128</v>
      </c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 t="s">
        <v>128</v>
      </c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49" t="s">
        <v>128</v>
      </c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</row>
    <row r="25" spans="1:167" s="38" customFormat="1" ht="39" customHeight="1">
      <c r="A25" s="37"/>
      <c r="B25" s="190" t="s">
        <v>139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1"/>
      <c r="AC25" s="155" t="s">
        <v>140</v>
      </c>
      <c r="AD25" s="156"/>
      <c r="AE25" s="156"/>
      <c r="AF25" s="156"/>
      <c r="AG25" s="156"/>
      <c r="AH25" s="156"/>
      <c r="AI25" s="156"/>
      <c r="AJ25" s="156"/>
      <c r="AK25" s="157"/>
      <c r="AL25" s="170" t="s">
        <v>134</v>
      </c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1">
        <f>EF25</f>
        <v>38187958.5</v>
      </c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8" t="s">
        <v>128</v>
      </c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 t="s">
        <v>128</v>
      </c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 t="s">
        <v>128</v>
      </c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 t="s">
        <v>128</v>
      </c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227">
        <f>37738410+62000+387548.5</f>
        <v>38187958.5</v>
      </c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</row>
    <row r="26" spans="1:167" s="38" customFormat="1" ht="30" customHeight="1">
      <c r="A26" s="39"/>
      <c r="B26" s="173" t="s">
        <v>141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75" t="s">
        <v>142</v>
      </c>
      <c r="AD26" s="176"/>
      <c r="AE26" s="176"/>
      <c r="AF26" s="176"/>
      <c r="AG26" s="176"/>
      <c r="AH26" s="176"/>
      <c r="AI26" s="176"/>
      <c r="AJ26" s="176"/>
      <c r="AK26" s="177"/>
      <c r="AL26" s="170" t="s">
        <v>128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78" t="s">
        <v>128</v>
      </c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 t="s">
        <v>128</v>
      </c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 t="s">
        <v>128</v>
      </c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 t="s">
        <v>128</v>
      </c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49" t="s">
        <v>128</v>
      </c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</row>
    <row r="27" spans="1:167" s="38" customFormat="1" ht="15" customHeight="1">
      <c r="A27" s="37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1"/>
      <c r="AC27" s="155"/>
      <c r="AD27" s="156"/>
      <c r="AE27" s="156"/>
      <c r="AF27" s="156"/>
      <c r="AG27" s="156"/>
      <c r="AH27" s="156"/>
      <c r="AI27" s="156"/>
      <c r="AJ27" s="156"/>
      <c r="AK27" s="157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</row>
    <row r="28" spans="1:167" s="38" customFormat="1" ht="30" customHeight="1">
      <c r="A28" s="37"/>
      <c r="B28" s="180" t="s">
        <v>143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1"/>
      <c r="AC28" s="193" t="s">
        <v>144</v>
      </c>
      <c r="AD28" s="194"/>
      <c r="AE28" s="194"/>
      <c r="AF28" s="194"/>
      <c r="AG28" s="194"/>
      <c r="AH28" s="194"/>
      <c r="AI28" s="194"/>
      <c r="AJ28" s="194"/>
      <c r="AK28" s="195"/>
      <c r="AL28" s="196" t="s">
        <v>128</v>
      </c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7">
        <f>BA29+BA38+BA47</f>
        <v>53660816.900000006</v>
      </c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8">
        <f>BQ29+BQ38+BQ47</f>
        <v>6755488.0399999991</v>
      </c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198">
        <f>CG29+CG47+CG44</f>
        <v>3075400</v>
      </c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198">
        <f>EF29+EF47+EF44</f>
        <v>43832808.859999999</v>
      </c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</row>
    <row r="29" spans="1:167" s="38" customFormat="1" ht="30" customHeight="1">
      <c r="A29" s="39"/>
      <c r="B29" s="190" t="s">
        <v>145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1"/>
      <c r="AC29" s="175" t="s">
        <v>146</v>
      </c>
      <c r="AD29" s="176"/>
      <c r="AE29" s="176"/>
      <c r="AF29" s="176"/>
      <c r="AG29" s="176"/>
      <c r="AH29" s="176"/>
      <c r="AI29" s="176"/>
      <c r="AJ29" s="176"/>
      <c r="AK29" s="177"/>
      <c r="AL29" s="170" t="s">
        <v>130</v>
      </c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1">
        <f>BA31+BA32+BA33</f>
        <v>46175543.270000003</v>
      </c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72">
        <f>BQ31+BQ32+BQ33</f>
        <v>4955654.0999999996</v>
      </c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2">
        <f>CG31+CG32+CG33</f>
        <v>1040695.4</v>
      </c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2">
        <f>EF31+EF32+EF33</f>
        <v>40179193.770000003</v>
      </c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</row>
    <row r="30" spans="1:167" s="38" customFormat="1" ht="13.5">
      <c r="A30" s="37"/>
      <c r="B30" s="190" t="s">
        <v>50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1"/>
      <c r="AC30" s="175" t="s">
        <v>147</v>
      </c>
      <c r="AD30" s="176"/>
      <c r="AE30" s="176"/>
      <c r="AF30" s="176"/>
      <c r="AG30" s="176"/>
      <c r="AH30" s="176"/>
      <c r="AI30" s="176"/>
      <c r="AJ30" s="176"/>
      <c r="AK30" s="177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</row>
    <row r="31" spans="1:167" s="38" customFormat="1" ht="13.5">
      <c r="A31" s="37"/>
      <c r="B31" s="188" t="s">
        <v>148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9"/>
      <c r="AC31" s="213"/>
      <c r="AD31" s="214"/>
      <c r="AE31" s="214"/>
      <c r="AF31" s="214"/>
      <c r="AG31" s="214"/>
      <c r="AH31" s="214"/>
      <c r="AI31" s="214"/>
      <c r="AJ31" s="214"/>
      <c r="AK31" s="215"/>
      <c r="AL31" s="170" t="s">
        <v>235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1">
        <f>BQ31+CG31+EF31</f>
        <v>34625427.189999998</v>
      </c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2">
        <v>3784120.3</v>
      </c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>
        <v>168075</v>
      </c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>
        <f>30633231.89+40000</f>
        <v>30673231.890000001</v>
      </c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</row>
    <row r="32" spans="1:167" s="38" customFormat="1" ht="30" customHeight="1">
      <c r="A32" s="37"/>
      <c r="B32" s="188" t="s">
        <v>149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9"/>
      <c r="AC32" s="213"/>
      <c r="AD32" s="214"/>
      <c r="AE32" s="214"/>
      <c r="AF32" s="214"/>
      <c r="AG32" s="214"/>
      <c r="AH32" s="214"/>
      <c r="AI32" s="214"/>
      <c r="AJ32" s="214"/>
      <c r="AK32" s="215"/>
      <c r="AL32" s="170" t="s">
        <v>236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1">
        <f>BQ32+CG32+EF32</f>
        <v>10603431.98</v>
      </c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2">
        <v>1124374.8</v>
      </c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>
        <v>50759</v>
      </c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>
        <v>9428298.1799999997</v>
      </c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</row>
    <row r="33" spans="1:167" s="38" customFormat="1" ht="57" customHeight="1">
      <c r="A33" s="39"/>
      <c r="B33" s="222" t="s">
        <v>150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3"/>
      <c r="AC33" s="216"/>
      <c r="AD33" s="217"/>
      <c r="AE33" s="217"/>
      <c r="AF33" s="217"/>
      <c r="AG33" s="217"/>
      <c r="AH33" s="217"/>
      <c r="AI33" s="217"/>
      <c r="AJ33" s="217"/>
      <c r="AK33" s="218"/>
      <c r="AL33" s="170" t="s">
        <v>237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1">
        <f>BQ33+CG33+EF33</f>
        <v>946684.1</v>
      </c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2">
        <v>47159</v>
      </c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>
        <v>821861.4</v>
      </c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>
        <v>77663.7</v>
      </c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</row>
    <row r="34" spans="1:167" s="38" customFormat="1" ht="43.5" customHeight="1">
      <c r="A34" s="37"/>
      <c r="B34" s="190" t="s">
        <v>151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75" t="s">
        <v>152</v>
      </c>
      <c r="AD34" s="176"/>
      <c r="AE34" s="176"/>
      <c r="AF34" s="176"/>
      <c r="AG34" s="176"/>
      <c r="AH34" s="176"/>
      <c r="AI34" s="176"/>
      <c r="AJ34" s="176"/>
      <c r="AK34" s="177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</row>
    <row r="35" spans="1:167" s="38" customFormat="1" ht="15" customHeight="1">
      <c r="A35" s="37"/>
      <c r="B35" s="190" t="s">
        <v>50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1"/>
      <c r="AC35" s="213"/>
      <c r="AD35" s="214"/>
      <c r="AE35" s="214"/>
      <c r="AF35" s="214"/>
      <c r="AG35" s="214"/>
      <c r="AH35" s="214"/>
      <c r="AI35" s="214"/>
      <c r="AJ35" s="214"/>
      <c r="AK35" s="215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</row>
    <row r="36" spans="1:167" s="38" customFormat="1" ht="15" customHeight="1">
      <c r="A36" s="39"/>
      <c r="B36" s="222" t="s">
        <v>153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3"/>
      <c r="AC36" s="213"/>
      <c r="AD36" s="214"/>
      <c r="AE36" s="214"/>
      <c r="AF36" s="214"/>
      <c r="AG36" s="214"/>
      <c r="AH36" s="214"/>
      <c r="AI36" s="214"/>
      <c r="AJ36" s="214"/>
      <c r="AK36" s="215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</row>
    <row r="37" spans="1:167" s="38" customFormat="1" ht="15" customHeight="1">
      <c r="A37" s="4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5"/>
      <c r="AC37" s="216"/>
      <c r="AD37" s="217"/>
      <c r="AE37" s="217"/>
      <c r="AF37" s="217"/>
      <c r="AG37" s="217"/>
      <c r="AH37" s="217"/>
      <c r="AI37" s="217"/>
      <c r="AJ37" s="217"/>
      <c r="AK37" s="218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</row>
    <row r="38" spans="1:167" s="38" customFormat="1" ht="30" customHeight="1">
      <c r="A38" s="37"/>
      <c r="B38" s="190" t="s">
        <v>154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219"/>
      <c r="AD38" s="220"/>
      <c r="AE38" s="220"/>
      <c r="AF38" s="220"/>
      <c r="AG38" s="220"/>
      <c r="AH38" s="220"/>
      <c r="AI38" s="220"/>
      <c r="AJ38" s="220"/>
      <c r="AK38" s="221"/>
      <c r="AL38" s="170" t="s">
        <v>256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58">
        <f>BA40+BA41+BA44</f>
        <v>166558.5</v>
      </c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60"/>
      <c r="BQ38" s="172">
        <f>BQ40+BQ41</f>
        <v>71507</v>
      </c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</row>
    <row r="39" spans="1:167" s="38" customFormat="1" ht="15" customHeight="1">
      <c r="A39" s="37"/>
      <c r="B39" s="190" t="s">
        <v>50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1"/>
      <c r="AC39" s="216"/>
      <c r="AD39" s="217"/>
      <c r="AE39" s="217"/>
      <c r="AF39" s="217"/>
      <c r="AG39" s="217"/>
      <c r="AH39" s="217"/>
      <c r="AI39" s="217"/>
      <c r="AJ39" s="217"/>
      <c r="AK39" s="218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</row>
    <row r="40" spans="1:167" s="38" customFormat="1" ht="43.5" customHeight="1">
      <c r="A40" s="37"/>
      <c r="B40" s="188" t="s">
        <v>155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9"/>
      <c r="AC40" s="175" t="s">
        <v>156</v>
      </c>
      <c r="AD40" s="176"/>
      <c r="AE40" s="176"/>
      <c r="AF40" s="176"/>
      <c r="AG40" s="176"/>
      <c r="AH40" s="176"/>
      <c r="AI40" s="176"/>
      <c r="AJ40" s="176"/>
      <c r="AK40" s="177"/>
      <c r="AL40" s="170" t="s">
        <v>238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1">
        <f>BQ40</f>
        <v>71507</v>
      </c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>
        <v>71507</v>
      </c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</row>
    <row r="41" spans="1:167" s="38" customFormat="1" ht="30" customHeight="1">
      <c r="A41" s="37"/>
      <c r="B41" s="188" t="s">
        <v>157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9"/>
      <c r="AC41" s="213"/>
      <c r="AD41" s="214"/>
      <c r="AE41" s="214"/>
      <c r="AF41" s="214"/>
      <c r="AG41" s="214"/>
      <c r="AH41" s="214"/>
      <c r="AI41" s="214"/>
      <c r="AJ41" s="214"/>
      <c r="AK41" s="215"/>
      <c r="AL41" s="170" t="s">
        <v>239</v>
      </c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1">
        <f>BQ41</f>
        <v>0</v>
      </c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</row>
    <row r="42" spans="1:167" s="38" customFormat="1" ht="15" customHeight="1">
      <c r="A42" s="37"/>
      <c r="B42" s="188" t="s">
        <v>158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9"/>
      <c r="AC42" s="216"/>
      <c r="AD42" s="217"/>
      <c r="AE42" s="217"/>
      <c r="AF42" s="217"/>
      <c r="AG42" s="217"/>
      <c r="AH42" s="217"/>
      <c r="AI42" s="217"/>
      <c r="AJ42" s="217"/>
      <c r="AK42" s="218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</row>
    <row r="43" spans="1:167" s="38" customFormat="1" ht="43.5" customHeight="1">
      <c r="A43" s="39"/>
      <c r="B43" s="173" t="s">
        <v>159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  <c r="AC43" s="175" t="s">
        <v>160</v>
      </c>
      <c r="AD43" s="176"/>
      <c r="AE43" s="176"/>
      <c r="AF43" s="176"/>
      <c r="AG43" s="176"/>
      <c r="AH43" s="176"/>
      <c r="AI43" s="176"/>
      <c r="AJ43" s="176"/>
      <c r="AK43" s="177"/>
      <c r="AL43" s="170" t="s">
        <v>257</v>
      </c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</row>
    <row r="44" spans="1:167" s="38" customFormat="1" ht="43.5" customHeight="1">
      <c r="A44" s="37"/>
      <c r="B44" s="190" t="s">
        <v>161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1"/>
      <c r="AC44" s="175" t="s">
        <v>162</v>
      </c>
      <c r="AD44" s="176"/>
      <c r="AE44" s="176"/>
      <c r="AF44" s="176"/>
      <c r="AG44" s="176"/>
      <c r="AH44" s="176"/>
      <c r="AI44" s="176"/>
      <c r="AJ44" s="176"/>
      <c r="AK44" s="177"/>
      <c r="AL44" s="170" t="s">
        <v>262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1">
        <f>CG44+EF44</f>
        <v>95051.5</v>
      </c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>
        <f>38481.2+9600</f>
        <v>48081.2</v>
      </c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>
        <v>46970.3</v>
      </c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</row>
    <row r="45" spans="1:167" s="38" customFormat="1" ht="15" customHeight="1">
      <c r="A45" s="37"/>
      <c r="B45" s="190" t="s">
        <v>50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1"/>
      <c r="AC45" s="213"/>
      <c r="AD45" s="214"/>
      <c r="AE45" s="214"/>
      <c r="AF45" s="214"/>
      <c r="AG45" s="214"/>
      <c r="AH45" s="214"/>
      <c r="AI45" s="214"/>
      <c r="AJ45" s="214"/>
      <c r="AK45" s="215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</row>
    <row r="46" spans="1:167" s="38" customFormat="1" ht="15" customHeight="1">
      <c r="A46" s="4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2"/>
      <c r="AC46" s="216"/>
      <c r="AD46" s="217"/>
      <c r="AE46" s="217"/>
      <c r="AF46" s="217"/>
      <c r="AG46" s="217"/>
      <c r="AH46" s="217"/>
      <c r="AI46" s="217"/>
      <c r="AJ46" s="217"/>
      <c r="AK46" s="218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</row>
    <row r="47" spans="1:167" s="19" customFormat="1" ht="43.5" customHeight="1">
      <c r="A47" s="42"/>
      <c r="B47" s="97" t="s">
        <v>163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208"/>
      <c r="AD47" s="209"/>
      <c r="AE47" s="209"/>
      <c r="AF47" s="209"/>
      <c r="AG47" s="209"/>
      <c r="AH47" s="209"/>
      <c r="AI47" s="209"/>
      <c r="AJ47" s="209"/>
      <c r="AK47" s="21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2">
        <f>BA50+BA52+BA54+BA55+BA58+BA65+BA59+BA60+BA62+BA63+BA56+BA53+BA64+BA57</f>
        <v>7318715.1299999999</v>
      </c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>
        <f>BQ50+BQ52+BQ54+BQ55+BQ58+BQ65+BQ59+BQ53+BQ62+BQ63+BQ56</f>
        <v>1728326.94</v>
      </c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61">
        <f>CG54+CG55+CG58+CG60+CG56+CG65+CG51+CG63+CG57+CG64</f>
        <v>1986623.4</v>
      </c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3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>
        <f>EF55+EF60+EF65+EF54+EF52+EF50+EF59+EF58+EF53+EF56+EF62+EF64</f>
        <v>3606644.79</v>
      </c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1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</row>
    <row r="48" spans="1:167" s="19" customFormat="1">
      <c r="A48" s="42"/>
      <c r="B48" s="97" t="s">
        <v>50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167"/>
      <c r="AD48" s="168"/>
      <c r="AE48" s="168"/>
      <c r="AF48" s="168"/>
      <c r="AG48" s="168"/>
      <c r="AH48" s="168"/>
      <c r="AI48" s="168"/>
      <c r="AJ48" s="168"/>
      <c r="AK48" s="169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</row>
    <row r="49" spans="1:167" s="19" customFormat="1" ht="85.5" customHeight="1">
      <c r="A49" s="42"/>
      <c r="B49" s="150" t="s">
        <v>164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1"/>
      <c r="AC49" s="167"/>
      <c r="AD49" s="168"/>
      <c r="AE49" s="168"/>
      <c r="AF49" s="168"/>
      <c r="AG49" s="168"/>
      <c r="AH49" s="168"/>
      <c r="AI49" s="168"/>
      <c r="AJ49" s="168"/>
      <c r="AK49" s="169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</row>
    <row r="50" spans="1:167" s="19" customFormat="1">
      <c r="A50" s="42"/>
      <c r="B50" s="150" t="s">
        <v>165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1"/>
      <c r="AC50" s="167"/>
      <c r="AD50" s="168"/>
      <c r="AE50" s="168"/>
      <c r="AF50" s="168"/>
      <c r="AG50" s="168"/>
      <c r="AH50" s="168"/>
      <c r="AI50" s="168"/>
      <c r="AJ50" s="168"/>
      <c r="AK50" s="169"/>
      <c r="AL50" s="170" t="s">
        <v>240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1">
        <f>BQ50+EF50</f>
        <v>134662.35999999999</v>
      </c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>
        <v>66825.98</v>
      </c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>
        <v>67836.38</v>
      </c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</row>
    <row r="51" spans="1:167" s="19" customFormat="1">
      <c r="A51" s="42"/>
      <c r="B51" s="150" t="s">
        <v>166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1"/>
      <c r="AC51" s="167"/>
      <c r="AD51" s="168"/>
      <c r="AE51" s="168"/>
      <c r="AF51" s="168"/>
      <c r="AG51" s="168"/>
      <c r="AH51" s="168"/>
      <c r="AI51" s="168"/>
      <c r="AJ51" s="168"/>
      <c r="AK51" s="169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>
        <v>2880</v>
      </c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</row>
    <row r="52" spans="1:167" s="19" customFormat="1">
      <c r="A52" s="42"/>
      <c r="B52" s="150" t="s">
        <v>167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1"/>
      <c r="AC52" s="167"/>
      <c r="AD52" s="168"/>
      <c r="AE52" s="168"/>
      <c r="AF52" s="168"/>
      <c r="AG52" s="168"/>
      <c r="AH52" s="168"/>
      <c r="AI52" s="168"/>
      <c r="AJ52" s="168"/>
      <c r="AK52" s="169"/>
      <c r="AL52" s="170" t="s">
        <v>240</v>
      </c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1">
        <f>BQ52+EF52</f>
        <v>914302</v>
      </c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>
        <v>399157</v>
      </c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>
        <v>515145</v>
      </c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</row>
    <row r="53" spans="1:167" s="19" customFormat="1" ht="43.5" customHeight="1">
      <c r="A53" s="42"/>
      <c r="B53" s="150" t="s">
        <v>168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206"/>
      <c r="AD53" s="94"/>
      <c r="AE53" s="94"/>
      <c r="AF53" s="94"/>
      <c r="AG53" s="94"/>
      <c r="AH53" s="94"/>
      <c r="AI53" s="94"/>
      <c r="AJ53" s="94"/>
      <c r="AK53" s="207"/>
      <c r="AL53" s="170" t="s">
        <v>240</v>
      </c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1">
        <f>BQ53+EF53</f>
        <v>2834.64</v>
      </c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>
        <v>105.02</v>
      </c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>
        <v>2729.62</v>
      </c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</row>
    <row r="54" spans="1:167" s="19" customFormat="1" ht="30" customHeight="1">
      <c r="A54" s="42"/>
      <c r="B54" s="150" t="s">
        <v>169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67" t="s">
        <v>170</v>
      </c>
      <c r="AD54" s="168"/>
      <c r="AE54" s="168"/>
      <c r="AF54" s="168"/>
      <c r="AG54" s="168"/>
      <c r="AH54" s="168"/>
      <c r="AI54" s="168"/>
      <c r="AJ54" s="168"/>
      <c r="AK54" s="169"/>
      <c r="AL54" s="170" t="s">
        <v>240</v>
      </c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1">
        <f t="shared" ref="BA54:BA60" si="0">BQ54+CG54+EF54</f>
        <v>1327987.3999999999</v>
      </c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>
        <v>192448</v>
      </c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>
        <v>311072.40000000002</v>
      </c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>
        <v>824467</v>
      </c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</row>
    <row r="55" spans="1:167" s="19" customFormat="1" ht="30" customHeight="1">
      <c r="A55" s="42"/>
      <c r="B55" s="150" t="s">
        <v>171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1"/>
      <c r="AC55" s="167"/>
      <c r="AD55" s="168"/>
      <c r="AE55" s="168"/>
      <c r="AF55" s="168"/>
      <c r="AG55" s="168"/>
      <c r="AH55" s="168"/>
      <c r="AI55" s="168"/>
      <c r="AJ55" s="168"/>
      <c r="AK55" s="169"/>
      <c r="AL55" s="170" t="s">
        <v>240</v>
      </c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1">
        <f t="shared" si="0"/>
        <v>3162358.73</v>
      </c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2">
        <v>866921.94</v>
      </c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>
        <v>326524</v>
      </c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>
        <v>1968912.79</v>
      </c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</row>
    <row r="56" spans="1:167" s="56" customFormat="1" ht="30" customHeight="1">
      <c r="A56" s="42"/>
      <c r="B56" s="150" t="s">
        <v>281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67"/>
      <c r="AD56" s="168"/>
      <c r="AE56" s="168"/>
      <c r="AF56" s="168"/>
      <c r="AG56" s="168"/>
      <c r="AH56" s="168"/>
      <c r="AI56" s="168"/>
      <c r="AJ56" s="168"/>
      <c r="AK56" s="169"/>
      <c r="AL56" s="170" t="s">
        <v>240</v>
      </c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1">
        <f t="shared" si="0"/>
        <v>9000</v>
      </c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2">
        <v>0</v>
      </c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>
        <v>0</v>
      </c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>
        <v>9000</v>
      </c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</row>
    <row r="57" spans="1:167" s="57" customFormat="1" ht="48" customHeight="1">
      <c r="A57" s="42"/>
      <c r="B57" s="150" t="s">
        <v>283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1"/>
      <c r="AC57" s="167"/>
      <c r="AD57" s="168"/>
      <c r="AE57" s="168"/>
      <c r="AF57" s="168"/>
      <c r="AG57" s="168"/>
      <c r="AH57" s="168"/>
      <c r="AI57" s="168"/>
      <c r="AJ57" s="168"/>
      <c r="AK57" s="169"/>
      <c r="AL57" s="170" t="s">
        <v>240</v>
      </c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1">
        <f t="shared" ref="BA57" si="1">BQ57+CG57+EF57</f>
        <v>130000</v>
      </c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2">
        <v>0</v>
      </c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>
        <v>130000</v>
      </c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>
        <v>0</v>
      </c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</row>
    <row r="58" spans="1:167" s="19" customFormat="1" ht="15" customHeight="1">
      <c r="A58" s="42"/>
      <c r="B58" s="150" t="s">
        <v>172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1"/>
      <c r="AC58" s="167"/>
      <c r="AD58" s="168"/>
      <c r="AE58" s="168"/>
      <c r="AF58" s="168"/>
      <c r="AG58" s="168"/>
      <c r="AH58" s="168"/>
      <c r="AI58" s="168"/>
      <c r="AJ58" s="168"/>
      <c r="AK58" s="169"/>
      <c r="AL58" s="170" t="s">
        <v>241</v>
      </c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1">
        <f t="shared" si="0"/>
        <v>47544</v>
      </c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2">
        <v>1277</v>
      </c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>
        <v>4876</v>
      </c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>
        <v>41391</v>
      </c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</row>
    <row r="59" spans="1:167" s="52" customFormat="1" ht="15" customHeight="1">
      <c r="A59" s="42"/>
      <c r="B59" s="150" t="s">
        <v>172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67"/>
      <c r="AD59" s="168"/>
      <c r="AE59" s="168"/>
      <c r="AF59" s="168"/>
      <c r="AG59" s="168"/>
      <c r="AH59" s="168"/>
      <c r="AI59" s="168"/>
      <c r="AJ59" s="168"/>
      <c r="AK59" s="169"/>
      <c r="AL59" s="170" t="s">
        <v>240</v>
      </c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1">
        <f t="shared" si="0"/>
        <v>0</v>
      </c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2">
        <v>0</v>
      </c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>
        <v>0</v>
      </c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</row>
    <row r="60" spans="1:167" s="19" customFormat="1" ht="15" customHeight="1">
      <c r="A60" s="43"/>
      <c r="B60" s="199" t="s">
        <v>173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200"/>
      <c r="AC60" s="167"/>
      <c r="AD60" s="168"/>
      <c r="AE60" s="168"/>
      <c r="AF60" s="168"/>
      <c r="AG60" s="168"/>
      <c r="AH60" s="168"/>
      <c r="AI60" s="168"/>
      <c r="AJ60" s="168"/>
      <c r="AK60" s="169"/>
      <c r="AL60" s="170" t="s">
        <v>240</v>
      </c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1">
        <f t="shared" si="0"/>
        <v>1058924</v>
      </c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>
        <v>1008935</v>
      </c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>
        <v>49989</v>
      </c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</row>
    <row r="61" spans="1:167" s="19" customFormat="1" ht="15" customHeight="1">
      <c r="A61" s="44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2"/>
      <c r="AC61" s="203"/>
      <c r="AD61" s="204"/>
      <c r="AE61" s="204"/>
      <c r="AF61" s="204"/>
      <c r="AG61" s="204"/>
      <c r="AH61" s="204"/>
      <c r="AI61" s="204"/>
      <c r="AJ61" s="204"/>
      <c r="AK61" s="205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1">
        <f t="shared" ref="BA61:BA65" si="2">BQ61+CG61+EF61</f>
        <v>0</v>
      </c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</row>
    <row r="62" spans="1:167" s="56" customFormat="1" ht="96" customHeight="1">
      <c r="A62" s="42"/>
      <c r="B62" s="150" t="s">
        <v>279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1"/>
      <c r="AC62" s="152"/>
      <c r="AD62" s="153"/>
      <c r="AE62" s="153"/>
      <c r="AF62" s="153"/>
      <c r="AG62" s="153"/>
      <c r="AH62" s="153"/>
      <c r="AI62" s="153"/>
      <c r="AJ62" s="153"/>
      <c r="AK62" s="154"/>
      <c r="AL62" s="155" t="s">
        <v>240</v>
      </c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7"/>
      <c r="BA62" s="158">
        <f>BQ62+EF62</f>
        <v>32706</v>
      </c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60"/>
      <c r="BQ62" s="161">
        <v>27730</v>
      </c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3"/>
      <c r="CG62" s="161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3"/>
      <c r="CZ62" s="161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3"/>
      <c r="DP62" s="161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3"/>
      <c r="EF62" s="161">
        <v>4976</v>
      </c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3"/>
      <c r="EV62" s="164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6"/>
    </row>
    <row r="63" spans="1:167" s="56" customFormat="1" ht="30" customHeight="1">
      <c r="A63" s="42"/>
      <c r="B63" s="150" t="s">
        <v>280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1"/>
      <c r="AC63" s="152"/>
      <c r="AD63" s="153"/>
      <c r="AE63" s="153"/>
      <c r="AF63" s="153"/>
      <c r="AG63" s="153"/>
      <c r="AH63" s="153"/>
      <c r="AI63" s="153"/>
      <c r="AJ63" s="153"/>
      <c r="AK63" s="154"/>
      <c r="AL63" s="155" t="s">
        <v>240</v>
      </c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7"/>
      <c r="BA63" s="158">
        <f>BQ63+CG63+EF63</f>
        <v>57730</v>
      </c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60"/>
      <c r="BQ63" s="161">
        <v>5780</v>
      </c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3"/>
      <c r="CG63" s="161">
        <v>51950</v>
      </c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3"/>
      <c r="CZ63" s="161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3"/>
      <c r="DP63" s="161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3"/>
      <c r="EF63" s="161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3"/>
      <c r="EV63" s="164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6"/>
    </row>
    <row r="64" spans="1:167" s="57" customFormat="1" ht="66" customHeight="1">
      <c r="A64" s="42"/>
      <c r="B64" s="150" t="s">
        <v>284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1"/>
      <c r="AC64" s="152"/>
      <c r="AD64" s="153"/>
      <c r="AE64" s="153"/>
      <c r="AF64" s="153"/>
      <c r="AG64" s="153"/>
      <c r="AH64" s="153"/>
      <c r="AI64" s="153"/>
      <c r="AJ64" s="153"/>
      <c r="AK64" s="154"/>
      <c r="AL64" s="155" t="s">
        <v>240</v>
      </c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7"/>
      <c r="BA64" s="158">
        <f>BQ64+CG64+EF64</f>
        <v>53060.959999999999</v>
      </c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60"/>
      <c r="BQ64" s="161">
        <v>0</v>
      </c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3"/>
      <c r="CG64" s="161">
        <v>37760.959999999999</v>
      </c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3"/>
      <c r="CZ64" s="161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3"/>
      <c r="DP64" s="161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3"/>
      <c r="EF64" s="161">
        <v>15300</v>
      </c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3"/>
      <c r="EV64" s="164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6"/>
    </row>
    <row r="65" spans="1:167" s="19" customFormat="1" ht="15" customHeight="1">
      <c r="A65" s="43"/>
      <c r="B65" s="199" t="s">
        <v>174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200"/>
      <c r="AC65" s="167"/>
      <c r="AD65" s="168"/>
      <c r="AE65" s="168"/>
      <c r="AF65" s="168"/>
      <c r="AG65" s="168"/>
      <c r="AH65" s="168"/>
      <c r="AI65" s="168"/>
      <c r="AJ65" s="168"/>
      <c r="AK65" s="169"/>
      <c r="AL65" s="170" t="s">
        <v>240</v>
      </c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1">
        <f t="shared" si="2"/>
        <v>387605.04</v>
      </c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2">
        <v>168082</v>
      </c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>
        <v>112625.04</v>
      </c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>
        <v>106898</v>
      </c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</row>
    <row r="66" spans="1:167" s="19" customFormat="1" ht="20.25" customHeight="1">
      <c r="A66" s="44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2"/>
      <c r="AC66" s="203"/>
      <c r="AD66" s="204"/>
      <c r="AE66" s="204"/>
      <c r="AF66" s="204"/>
      <c r="AG66" s="204"/>
      <c r="AH66" s="204"/>
      <c r="AI66" s="204"/>
      <c r="AJ66" s="204"/>
      <c r="AK66" s="205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</row>
    <row r="67" spans="1:167" s="38" customFormat="1" ht="42" customHeight="1">
      <c r="A67" s="37"/>
      <c r="B67" s="180" t="s">
        <v>175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1"/>
      <c r="AC67" s="193" t="s">
        <v>176</v>
      </c>
      <c r="AD67" s="194"/>
      <c r="AE67" s="194"/>
      <c r="AF67" s="194"/>
      <c r="AG67" s="194"/>
      <c r="AH67" s="194"/>
      <c r="AI67" s="194"/>
      <c r="AJ67" s="194"/>
      <c r="AK67" s="195"/>
      <c r="AL67" s="196" t="s">
        <v>128</v>
      </c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</row>
    <row r="68" spans="1:167" s="38" customFormat="1" ht="15" customHeight="1">
      <c r="A68" s="37"/>
      <c r="B68" s="190" t="s">
        <v>50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1"/>
      <c r="AC68" s="155"/>
      <c r="AD68" s="156"/>
      <c r="AE68" s="156"/>
      <c r="AF68" s="156"/>
      <c r="AG68" s="156"/>
      <c r="AH68" s="156"/>
      <c r="AI68" s="156"/>
      <c r="AJ68" s="156"/>
      <c r="AK68" s="157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</row>
    <row r="69" spans="1:167" s="38" customFormat="1" ht="30" customHeight="1">
      <c r="A69" s="37"/>
      <c r="B69" s="188" t="s">
        <v>177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9"/>
      <c r="AC69" s="155" t="s">
        <v>178</v>
      </c>
      <c r="AD69" s="156"/>
      <c r="AE69" s="156"/>
      <c r="AF69" s="156"/>
      <c r="AG69" s="156"/>
      <c r="AH69" s="156"/>
      <c r="AI69" s="156"/>
      <c r="AJ69" s="156"/>
      <c r="AK69" s="157"/>
      <c r="AL69" s="170" t="s">
        <v>188</v>
      </c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49"/>
      <c r="FI69" s="149"/>
      <c r="FJ69" s="149"/>
      <c r="FK69" s="149"/>
    </row>
    <row r="70" spans="1:167" s="38" customFormat="1" ht="15" customHeight="1">
      <c r="A70" s="37"/>
      <c r="B70" s="188" t="s">
        <v>179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9"/>
      <c r="AC70" s="155" t="s">
        <v>180</v>
      </c>
      <c r="AD70" s="156"/>
      <c r="AE70" s="156"/>
      <c r="AF70" s="156"/>
      <c r="AG70" s="156"/>
      <c r="AH70" s="156"/>
      <c r="AI70" s="156"/>
      <c r="AJ70" s="156"/>
      <c r="AK70" s="157"/>
      <c r="AL70" s="170" t="s">
        <v>258</v>
      </c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49"/>
      <c r="FH70" s="149"/>
      <c r="FI70" s="149"/>
      <c r="FJ70" s="149"/>
      <c r="FK70" s="149"/>
    </row>
    <row r="71" spans="1:167" s="38" customFormat="1" ht="30" customHeight="1">
      <c r="A71" s="37"/>
      <c r="B71" s="190" t="s">
        <v>181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1"/>
      <c r="AC71" s="155" t="s">
        <v>182</v>
      </c>
      <c r="AD71" s="156"/>
      <c r="AE71" s="156"/>
      <c r="AF71" s="156"/>
      <c r="AG71" s="156"/>
      <c r="AH71" s="156"/>
      <c r="AI71" s="156"/>
      <c r="AJ71" s="156"/>
      <c r="AK71" s="157"/>
      <c r="AL71" s="170" t="s">
        <v>190</v>
      </c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</row>
    <row r="72" spans="1:167" s="38" customFormat="1" ht="15" customHeight="1">
      <c r="A72" s="37"/>
      <c r="B72" s="190" t="s">
        <v>50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1"/>
      <c r="AC72" s="155"/>
      <c r="AD72" s="156"/>
      <c r="AE72" s="156"/>
      <c r="AF72" s="156"/>
      <c r="AG72" s="156"/>
      <c r="AH72" s="156"/>
      <c r="AI72" s="156"/>
      <c r="AJ72" s="156"/>
      <c r="AK72" s="157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</row>
    <row r="73" spans="1:167" s="38" customFormat="1" ht="30" customHeight="1">
      <c r="A73" s="37"/>
      <c r="B73" s="188" t="s">
        <v>183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9"/>
      <c r="AC73" s="155" t="s">
        <v>184</v>
      </c>
      <c r="AD73" s="156"/>
      <c r="AE73" s="156"/>
      <c r="AF73" s="156"/>
      <c r="AG73" s="156"/>
      <c r="AH73" s="156"/>
      <c r="AI73" s="156"/>
      <c r="AJ73" s="156"/>
      <c r="AK73" s="157"/>
      <c r="AL73" s="170" t="s">
        <v>259</v>
      </c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</row>
    <row r="74" spans="1:167" s="38" customFormat="1" ht="15" customHeight="1">
      <c r="A74" s="37"/>
      <c r="B74" s="188" t="s">
        <v>185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9"/>
      <c r="AC74" s="155" t="s">
        <v>186</v>
      </c>
      <c r="AD74" s="156"/>
      <c r="AE74" s="156"/>
      <c r="AF74" s="156"/>
      <c r="AG74" s="156"/>
      <c r="AH74" s="156"/>
      <c r="AI74" s="156"/>
      <c r="AJ74" s="156"/>
      <c r="AK74" s="157"/>
      <c r="AL74" s="170" t="s">
        <v>260</v>
      </c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</row>
    <row r="75" spans="1:167" s="38" customFormat="1" ht="30" customHeight="1">
      <c r="A75" s="37"/>
      <c r="B75" s="180" t="s">
        <v>187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1"/>
      <c r="AC75" s="182" t="s">
        <v>188</v>
      </c>
      <c r="AD75" s="183"/>
      <c r="AE75" s="183"/>
      <c r="AF75" s="183"/>
      <c r="AG75" s="183"/>
      <c r="AH75" s="183"/>
      <c r="AI75" s="183"/>
      <c r="AJ75" s="183"/>
      <c r="AK75" s="184"/>
      <c r="AL75" s="185" t="s">
        <v>128</v>
      </c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6">
        <f>BQ75+EF75</f>
        <v>4999238.4000000004</v>
      </c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7">
        <v>288788.03999999998</v>
      </c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>
        <v>4710450.3600000003</v>
      </c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</row>
    <row r="76" spans="1:167" s="38" customFormat="1" ht="30" customHeight="1">
      <c r="A76" s="37"/>
      <c r="B76" s="180" t="s">
        <v>189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1"/>
      <c r="AC76" s="182" t="s">
        <v>190</v>
      </c>
      <c r="AD76" s="183"/>
      <c r="AE76" s="183"/>
      <c r="AF76" s="183"/>
      <c r="AG76" s="183"/>
      <c r="AH76" s="183"/>
      <c r="AI76" s="183"/>
      <c r="AJ76" s="183"/>
      <c r="AK76" s="184"/>
      <c r="AL76" s="185" t="s">
        <v>128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</row>
  </sheetData>
  <mergeCells count="701">
    <mergeCell ref="BA57:BP57"/>
    <mergeCell ref="BQ57:CF57"/>
    <mergeCell ref="CG57:CY57"/>
    <mergeCell ref="CZ57:DO57"/>
    <mergeCell ref="DP57:EE57"/>
    <mergeCell ref="EF57:EU57"/>
    <mergeCell ref="EV57:FK57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4:FK64"/>
    <mergeCell ref="EV59:FK59"/>
    <mergeCell ref="B57:AB57"/>
    <mergeCell ref="AC57:AK57"/>
    <mergeCell ref="AL57:AZ57"/>
    <mergeCell ref="BA58:BP58"/>
    <mergeCell ref="BQ58:CF58"/>
    <mergeCell ref="CG58:CY58"/>
    <mergeCell ref="B1:FJ1"/>
    <mergeCell ref="BK2:BP2"/>
    <mergeCell ref="BQ2:BT2"/>
    <mergeCell ref="BU2:BW2"/>
    <mergeCell ref="BX2:CO2"/>
    <mergeCell ref="CP2:CS2"/>
    <mergeCell ref="CT2:CW2"/>
    <mergeCell ref="CX2:DA2"/>
    <mergeCell ref="EX3:FK3"/>
    <mergeCell ref="A4:AB7"/>
    <mergeCell ref="AC4:AK7"/>
    <mergeCell ref="AL4:AZ7"/>
    <mergeCell ref="BA4:FK4"/>
    <mergeCell ref="BA5:BP7"/>
    <mergeCell ref="BQ5:FK5"/>
    <mergeCell ref="BQ6:CF7"/>
    <mergeCell ref="CG6:CY7"/>
    <mergeCell ref="CZ6:DO7"/>
    <mergeCell ref="DP6:EE7"/>
    <mergeCell ref="EF6:FK6"/>
    <mergeCell ref="EF7:EU7"/>
    <mergeCell ref="EV7:FK7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A8:AB8"/>
    <mergeCell ref="AC8:AK8"/>
    <mergeCell ref="AL8:AZ8"/>
    <mergeCell ref="BA8:BP8"/>
    <mergeCell ref="BQ8:CF8"/>
    <mergeCell ref="CG8:CY8"/>
    <mergeCell ref="CZ8:DO8"/>
    <mergeCell ref="DP8:EE8"/>
    <mergeCell ref="EF8:EU8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5:FK25"/>
    <mergeCell ref="B26:AB26"/>
    <mergeCell ref="AC26:AK26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7:FK27"/>
    <mergeCell ref="B28:AB28"/>
    <mergeCell ref="AC28:AK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7:AB27"/>
    <mergeCell ref="AC27:AK27"/>
    <mergeCell ref="AL27:AZ27"/>
    <mergeCell ref="BA27:BP27"/>
    <mergeCell ref="BQ27:CF27"/>
    <mergeCell ref="CG27:CY27"/>
    <mergeCell ref="CZ27:DO27"/>
    <mergeCell ref="DP27:EE27"/>
    <mergeCell ref="EF27:EU27"/>
    <mergeCell ref="B29:AB29"/>
    <mergeCell ref="AC29:AK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2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B33:AB33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7"/>
    <mergeCell ref="AL34:AZ34"/>
    <mergeCell ref="BA34:BP34"/>
    <mergeCell ref="BQ34:CF34"/>
    <mergeCell ref="CG34:CY34"/>
    <mergeCell ref="CZ34:DO34"/>
    <mergeCell ref="DP34:EE34"/>
    <mergeCell ref="EF34:EU34"/>
    <mergeCell ref="DP36:EE36"/>
    <mergeCell ref="EF36:EU36"/>
    <mergeCell ref="B36:AB37"/>
    <mergeCell ref="AL37:AZ37"/>
    <mergeCell ref="B35:AB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CZ37:DO37"/>
    <mergeCell ref="DP37:EE37"/>
    <mergeCell ref="EF37:EU37"/>
    <mergeCell ref="AL36:AZ36"/>
    <mergeCell ref="BA36:BP36"/>
    <mergeCell ref="BQ36:CF36"/>
    <mergeCell ref="CG36:CY36"/>
    <mergeCell ref="CZ36:DO36"/>
    <mergeCell ref="BQ37:CF37"/>
    <mergeCell ref="CG37:CY37"/>
    <mergeCell ref="EV34:FK34"/>
    <mergeCell ref="EV36:FK36"/>
    <mergeCell ref="EV37:FK37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BA37:BP37"/>
    <mergeCell ref="EV40:FK40"/>
    <mergeCell ref="B41:AB41"/>
    <mergeCell ref="AC41:AK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B40:AB40"/>
    <mergeCell ref="AC40:AK40"/>
    <mergeCell ref="AL40:AZ40"/>
    <mergeCell ref="BA40:BP40"/>
    <mergeCell ref="BQ40:CF40"/>
    <mergeCell ref="CG40:CY40"/>
    <mergeCell ref="CZ40:DO40"/>
    <mergeCell ref="DP40:EE40"/>
    <mergeCell ref="EF40:EU40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DP43:EE43"/>
    <mergeCell ref="EF43:EU43"/>
    <mergeCell ref="EV43:FK43"/>
    <mergeCell ref="B42:AB42"/>
    <mergeCell ref="AC42:AK42"/>
    <mergeCell ref="AL42:AZ42"/>
    <mergeCell ref="BA42:BP42"/>
    <mergeCell ref="BQ42:CF42"/>
    <mergeCell ref="CG42:CY42"/>
    <mergeCell ref="CZ42:DO42"/>
    <mergeCell ref="DP42:EE42"/>
    <mergeCell ref="EF42:EU42"/>
    <mergeCell ref="EV44:FK44"/>
    <mergeCell ref="B45:AB45"/>
    <mergeCell ref="AL45:AZ45"/>
    <mergeCell ref="BA45:BP45"/>
    <mergeCell ref="BQ45:CF45"/>
    <mergeCell ref="CG45:CY45"/>
    <mergeCell ref="CZ45:DO45"/>
    <mergeCell ref="DP45:EE45"/>
    <mergeCell ref="EF45:EU45"/>
    <mergeCell ref="EV45:FK45"/>
    <mergeCell ref="B44:AB44"/>
    <mergeCell ref="AC44:AK46"/>
    <mergeCell ref="AL44:AZ44"/>
    <mergeCell ref="BA44:BP44"/>
    <mergeCell ref="BQ44:CF44"/>
    <mergeCell ref="CG44:CY44"/>
    <mergeCell ref="CZ44:DO44"/>
    <mergeCell ref="DP44:EE44"/>
    <mergeCell ref="EF44:EU44"/>
    <mergeCell ref="DP46:EE46"/>
    <mergeCell ref="EF46:EU46"/>
    <mergeCell ref="EV46:FK46"/>
    <mergeCell ref="AC47:AK47"/>
    <mergeCell ref="AL47:AZ47"/>
    <mergeCell ref="BA47:BP47"/>
    <mergeCell ref="BQ47:CF47"/>
    <mergeCell ref="CG47:CY47"/>
    <mergeCell ref="CZ47:DO47"/>
    <mergeCell ref="B46:AB46"/>
    <mergeCell ref="AL46:AZ46"/>
    <mergeCell ref="BA46:BP46"/>
    <mergeCell ref="BQ46:CF46"/>
    <mergeCell ref="CG46:CY46"/>
    <mergeCell ref="CZ46:DO46"/>
    <mergeCell ref="DP47:EE47"/>
    <mergeCell ref="EF47:EU47"/>
    <mergeCell ref="EV47:FK47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9:EE49"/>
    <mergeCell ref="EF49:EU49"/>
    <mergeCell ref="EV49:FK49"/>
    <mergeCell ref="B48:AB48"/>
    <mergeCell ref="AC48:AK48"/>
    <mergeCell ref="AL48:AZ48"/>
    <mergeCell ref="BA48:BP48"/>
    <mergeCell ref="BQ48:CF48"/>
    <mergeCell ref="CG48:CY48"/>
    <mergeCell ref="CZ48:DO48"/>
    <mergeCell ref="DP48:EE48"/>
    <mergeCell ref="EF48:EU48"/>
    <mergeCell ref="B47:AB47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51:EE51"/>
    <mergeCell ref="EF51:EU51"/>
    <mergeCell ref="EV51:FK51"/>
    <mergeCell ref="B50:AB50"/>
    <mergeCell ref="AC50:AK50"/>
    <mergeCell ref="AL50:AZ50"/>
    <mergeCell ref="BA50:BP50"/>
    <mergeCell ref="BQ50:CF50"/>
    <mergeCell ref="CG50:CY50"/>
    <mergeCell ref="CZ50:DO50"/>
    <mergeCell ref="DP50:EE50"/>
    <mergeCell ref="EF50:EU50"/>
    <mergeCell ref="EV52:FK52"/>
    <mergeCell ref="B53:AB53"/>
    <mergeCell ref="AC53:AK53"/>
    <mergeCell ref="AL53:AZ53"/>
    <mergeCell ref="BA53:BP53"/>
    <mergeCell ref="BQ53:CF53"/>
    <mergeCell ref="CG53:CY53"/>
    <mergeCell ref="CZ53:DO53"/>
    <mergeCell ref="DP53:EE53"/>
    <mergeCell ref="EF53:EU53"/>
    <mergeCell ref="EV53:FK53"/>
    <mergeCell ref="B52:AB52"/>
    <mergeCell ref="AC52:AK52"/>
    <mergeCell ref="AL52:AZ52"/>
    <mergeCell ref="BA52:BP52"/>
    <mergeCell ref="BQ52:CF52"/>
    <mergeCell ref="CG52:CY52"/>
    <mergeCell ref="CZ52:DO52"/>
    <mergeCell ref="DP52:EE52"/>
    <mergeCell ref="EF52:EU52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EF55:EU55"/>
    <mergeCell ref="EV55:FK55"/>
    <mergeCell ref="B54:AB54"/>
    <mergeCell ref="AC54:AK54"/>
    <mergeCell ref="AL54:AZ54"/>
    <mergeCell ref="BA54:BP54"/>
    <mergeCell ref="BQ54:CF54"/>
    <mergeCell ref="CG54:CY54"/>
    <mergeCell ref="CZ54:DO54"/>
    <mergeCell ref="DP54:EE54"/>
    <mergeCell ref="EF54:EU54"/>
    <mergeCell ref="CZ58:DO58"/>
    <mergeCell ref="DP58:EE58"/>
    <mergeCell ref="EF58:EU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BQ63:CF63"/>
    <mergeCell ref="CG63:CY63"/>
    <mergeCell ref="CZ63:DO63"/>
    <mergeCell ref="DP63:EE63"/>
    <mergeCell ref="EF63:EU63"/>
    <mergeCell ref="EV58:FK58"/>
    <mergeCell ref="B60:AB61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60:FK60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63:FK63"/>
    <mergeCell ref="B65:AB66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5:FK65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6:FK66"/>
    <mergeCell ref="B63:AB63"/>
    <mergeCell ref="AC63:AK63"/>
    <mergeCell ref="AL63:AZ63"/>
    <mergeCell ref="BA63:BP63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8:FK68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9:FK69"/>
    <mergeCell ref="B70:AB70"/>
    <mergeCell ref="AC70:AK70"/>
    <mergeCell ref="AL70:AZ70"/>
    <mergeCell ref="BA70:BP70"/>
    <mergeCell ref="BQ70:CF70"/>
    <mergeCell ref="CG70:CY70"/>
    <mergeCell ref="CZ70:DO70"/>
    <mergeCell ref="DP70:EE70"/>
    <mergeCell ref="EF70:EU70"/>
    <mergeCell ref="EV70:FK70"/>
    <mergeCell ref="B69:AB69"/>
    <mergeCell ref="AC69:AK69"/>
    <mergeCell ref="AL69:AZ69"/>
    <mergeCell ref="BA69:BP69"/>
    <mergeCell ref="BQ69:CF69"/>
    <mergeCell ref="CG69:CY69"/>
    <mergeCell ref="CZ69:DO69"/>
    <mergeCell ref="DP69:EE69"/>
    <mergeCell ref="EF69:EU69"/>
    <mergeCell ref="EV71:FK71"/>
    <mergeCell ref="B72:AB72"/>
    <mergeCell ref="AC72:AK72"/>
    <mergeCell ref="AL72:AZ72"/>
    <mergeCell ref="BA72:BP72"/>
    <mergeCell ref="BQ72:CF72"/>
    <mergeCell ref="CG72:CY72"/>
    <mergeCell ref="CZ72:DO72"/>
    <mergeCell ref="DP72:EE72"/>
    <mergeCell ref="EF72:EU72"/>
    <mergeCell ref="EV72:FK72"/>
    <mergeCell ref="B71:AB71"/>
    <mergeCell ref="AC71:AK71"/>
    <mergeCell ref="AL71:AZ71"/>
    <mergeCell ref="BA71:BP71"/>
    <mergeCell ref="BQ71:CF71"/>
    <mergeCell ref="CG71:CY71"/>
    <mergeCell ref="CZ71:DO71"/>
    <mergeCell ref="DP71:EE71"/>
    <mergeCell ref="EF71:EU71"/>
    <mergeCell ref="EV73:FK73"/>
    <mergeCell ref="B74:AB74"/>
    <mergeCell ref="AC74:AK74"/>
    <mergeCell ref="AL74:AZ74"/>
    <mergeCell ref="BA74:BP74"/>
    <mergeCell ref="BQ74:CF74"/>
    <mergeCell ref="CG74:CY74"/>
    <mergeCell ref="CZ74:DO74"/>
    <mergeCell ref="DP74:EE74"/>
    <mergeCell ref="EF74:EU74"/>
    <mergeCell ref="EV74:FK74"/>
    <mergeCell ref="B73:AB73"/>
    <mergeCell ref="AC73:AK73"/>
    <mergeCell ref="AL73:AZ73"/>
    <mergeCell ref="BA73:BP73"/>
    <mergeCell ref="BQ73:CF73"/>
    <mergeCell ref="CG73:CY73"/>
    <mergeCell ref="CZ73:DO73"/>
    <mergeCell ref="DP73:EE73"/>
    <mergeCell ref="EF73:EU73"/>
    <mergeCell ref="EV76:FK76"/>
    <mergeCell ref="EV75:FK75"/>
    <mergeCell ref="B76:AB76"/>
    <mergeCell ref="AC76:AK76"/>
    <mergeCell ref="AL76:AZ76"/>
    <mergeCell ref="BA76:BP76"/>
    <mergeCell ref="BQ76:CF76"/>
    <mergeCell ref="CG76:CY76"/>
    <mergeCell ref="CZ76:DO76"/>
    <mergeCell ref="DP76:EE76"/>
    <mergeCell ref="EF76:EU76"/>
    <mergeCell ref="B75:AB75"/>
    <mergeCell ref="AC75:AK75"/>
    <mergeCell ref="AL75:AZ75"/>
    <mergeCell ref="BA75:BP75"/>
    <mergeCell ref="BQ75:CF75"/>
    <mergeCell ref="CG75:CY75"/>
    <mergeCell ref="CZ75:DO75"/>
    <mergeCell ref="DP75:EE75"/>
    <mergeCell ref="EF75:EU75"/>
    <mergeCell ref="EV16:FK16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56:FK56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2:FK62"/>
    <mergeCell ref="B56:AB56"/>
    <mergeCell ref="AC56:AK56"/>
    <mergeCell ref="AL56:AZ56"/>
    <mergeCell ref="BA56:BP56"/>
    <mergeCell ref="BQ56:CF56"/>
    <mergeCell ref="CG56:CY56"/>
    <mergeCell ref="CZ56:DO56"/>
    <mergeCell ref="DP56:EE56"/>
    <mergeCell ref="EF56:EU56"/>
    <mergeCell ref="EV61:FK61"/>
    <mergeCell ref="B58:AB58"/>
    <mergeCell ref="AC58:AK58"/>
    <mergeCell ref="AL58:AZ58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="60" zoomScaleNormal="100" workbookViewId="0">
      <selection activeCell="CF6" sqref="CF6:DU6"/>
    </sheetView>
  </sheetViews>
  <sheetFormatPr defaultColWidth="0.85546875" defaultRowHeight="15"/>
  <cols>
    <col min="1" max="16384" width="0.85546875" style="1"/>
  </cols>
  <sheetData>
    <row r="1" spans="1:167">
      <c r="B1" s="148" t="s">
        <v>191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</row>
    <row r="2" spans="1:167">
      <c r="BK2" s="93" t="s">
        <v>45</v>
      </c>
      <c r="BL2" s="93"/>
      <c r="BM2" s="93"/>
      <c r="BN2" s="93"/>
      <c r="BO2" s="93"/>
      <c r="BP2" s="93"/>
      <c r="BQ2" s="65" t="s">
        <v>266</v>
      </c>
      <c r="BR2" s="65"/>
      <c r="BS2" s="65"/>
      <c r="BT2" s="65"/>
      <c r="BU2" s="67" t="s">
        <v>0</v>
      </c>
      <c r="BV2" s="67"/>
      <c r="BW2" s="67"/>
      <c r="BX2" s="65" t="s">
        <v>282</v>
      </c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8">
        <v>20</v>
      </c>
      <c r="CQ2" s="68"/>
      <c r="CR2" s="68"/>
      <c r="CS2" s="68"/>
      <c r="CT2" s="66" t="s">
        <v>242</v>
      </c>
      <c r="CU2" s="66"/>
      <c r="CV2" s="66"/>
      <c r="CW2" s="66"/>
      <c r="CX2" s="67" t="s">
        <v>1</v>
      </c>
      <c r="CY2" s="67"/>
      <c r="CZ2" s="67"/>
      <c r="DA2" s="67"/>
    </row>
    <row r="3" spans="1:167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33" t="s">
        <v>192</v>
      </c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</row>
    <row r="4" spans="1:167" ht="16.5" customHeight="1">
      <c r="A4" s="267" t="s">
        <v>113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9"/>
      <c r="W4" s="267" t="s">
        <v>114</v>
      </c>
      <c r="X4" s="268"/>
      <c r="Y4" s="268"/>
      <c r="Z4" s="268"/>
      <c r="AA4" s="268"/>
      <c r="AB4" s="268"/>
      <c r="AC4" s="268"/>
      <c r="AD4" s="268"/>
      <c r="AE4" s="269"/>
      <c r="AF4" s="267" t="s">
        <v>193</v>
      </c>
      <c r="AG4" s="268"/>
      <c r="AH4" s="268"/>
      <c r="AI4" s="268"/>
      <c r="AJ4" s="268"/>
      <c r="AK4" s="268"/>
      <c r="AL4" s="268"/>
      <c r="AM4" s="268"/>
      <c r="AN4" s="268"/>
      <c r="AO4" s="269"/>
      <c r="AP4" s="264" t="s">
        <v>194</v>
      </c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6"/>
    </row>
    <row r="5" spans="1:167" ht="16.5" customHeight="1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270"/>
      <c r="X5" s="271"/>
      <c r="Y5" s="271"/>
      <c r="Z5" s="271"/>
      <c r="AA5" s="271"/>
      <c r="AB5" s="271"/>
      <c r="AC5" s="271"/>
      <c r="AD5" s="271"/>
      <c r="AE5" s="272"/>
      <c r="AF5" s="270"/>
      <c r="AG5" s="271"/>
      <c r="AH5" s="271"/>
      <c r="AI5" s="271"/>
      <c r="AJ5" s="271"/>
      <c r="AK5" s="271"/>
      <c r="AL5" s="271"/>
      <c r="AM5" s="271"/>
      <c r="AN5" s="271"/>
      <c r="AO5" s="272"/>
      <c r="AP5" s="267" t="s">
        <v>195</v>
      </c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9"/>
      <c r="CF5" s="264" t="s">
        <v>52</v>
      </c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6"/>
    </row>
    <row r="6" spans="1:167" ht="90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70"/>
      <c r="X6" s="271"/>
      <c r="Y6" s="271"/>
      <c r="Z6" s="271"/>
      <c r="AA6" s="271"/>
      <c r="AB6" s="271"/>
      <c r="AC6" s="271"/>
      <c r="AD6" s="271"/>
      <c r="AE6" s="272"/>
      <c r="AF6" s="270"/>
      <c r="AG6" s="271"/>
      <c r="AH6" s="271"/>
      <c r="AI6" s="271"/>
      <c r="AJ6" s="271"/>
      <c r="AK6" s="271"/>
      <c r="AL6" s="271"/>
      <c r="AM6" s="271"/>
      <c r="AN6" s="271"/>
      <c r="AO6" s="272"/>
      <c r="AP6" s="273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5"/>
      <c r="CF6" s="264" t="s">
        <v>196</v>
      </c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6"/>
      <c r="DV6" s="264" t="s">
        <v>197</v>
      </c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6"/>
    </row>
    <row r="7" spans="1:167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2"/>
      <c r="W7" s="270"/>
      <c r="X7" s="271"/>
      <c r="Y7" s="271"/>
      <c r="Z7" s="271"/>
      <c r="AA7" s="271"/>
      <c r="AB7" s="271"/>
      <c r="AC7" s="271"/>
      <c r="AD7" s="271"/>
      <c r="AE7" s="272"/>
      <c r="AF7" s="270"/>
      <c r="AG7" s="271"/>
      <c r="AH7" s="271"/>
      <c r="AI7" s="271"/>
      <c r="AJ7" s="271"/>
      <c r="AK7" s="271"/>
      <c r="AL7" s="271"/>
      <c r="AM7" s="271"/>
      <c r="AN7" s="271"/>
      <c r="AO7" s="272"/>
      <c r="AP7" s="278" t="s">
        <v>14</v>
      </c>
      <c r="AQ7" s="279"/>
      <c r="AR7" s="279"/>
      <c r="AS7" s="279"/>
      <c r="AT7" s="279"/>
      <c r="AU7" s="279"/>
      <c r="AV7" s="279"/>
      <c r="AW7" s="280" t="s">
        <v>242</v>
      </c>
      <c r="AX7" s="280"/>
      <c r="AY7" s="280"/>
      <c r="AZ7" s="280"/>
      <c r="BA7" s="276" t="s">
        <v>198</v>
      </c>
      <c r="BB7" s="276"/>
      <c r="BC7" s="277"/>
      <c r="BD7" s="278" t="s">
        <v>14</v>
      </c>
      <c r="BE7" s="279"/>
      <c r="BF7" s="279"/>
      <c r="BG7" s="279"/>
      <c r="BH7" s="279"/>
      <c r="BI7" s="279"/>
      <c r="BJ7" s="279"/>
      <c r="BK7" s="280" t="s">
        <v>264</v>
      </c>
      <c r="BL7" s="280"/>
      <c r="BM7" s="280"/>
      <c r="BN7" s="280"/>
      <c r="BO7" s="276" t="s">
        <v>198</v>
      </c>
      <c r="BP7" s="276"/>
      <c r="BQ7" s="277"/>
      <c r="BR7" s="278" t="s">
        <v>14</v>
      </c>
      <c r="BS7" s="279"/>
      <c r="BT7" s="279"/>
      <c r="BU7" s="279"/>
      <c r="BV7" s="279"/>
      <c r="BW7" s="279"/>
      <c r="BX7" s="279"/>
      <c r="BY7" s="280" t="s">
        <v>267</v>
      </c>
      <c r="BZ7" s="280"/>
      <c r="CA7" s="280"/>
      <c r="CB7" s="280"/>
      <c r="CC7" s="276" t="s">
        <v>198</v>
      </c>
      <c r="CD7" s="276"/>
      <c r="CE7" s="277"/>
      <c r="CF7" s="278" t="s">
        <v>14</v>
      </c>
      <c r="CG7" s="279"/>
      <c r="CH7" s="279"/>
      <c r="CI7" s="279"/>
      <c r="CJ7" s="279"/>
      <c r="CK7" s="279"/>
      <c r="CL7" s="279"/>
      <c r="CM7" s="280" t="s">
        <v>242</v>
      </c>
      <c r="CN7" s="280"/>
      <c r="CO7" s="280"/>
      <c r="CP7" s="280"/>
      <c r="CQ7" s="276" t="s">
        <v>198</v>
      </c>
      <c r="CR7" s="276"/>
      <c r="CS7" s="277"/>
      <c r="CT7" s="278" t="s">
        <v>14</v>
      </c>
      <c r="CU7" s="279"/>
      <c r="CV7" s="279"/>
      <c r="CW7" s="279"/>
      <c r="CX7" s="279"/>
      <c r="CY7" s="279"/>
      <c r="CZ7" s="279"/>
      <c r="DA7" s="280" t="s">
        <v>264</v>
      </c>
      <c r="DB7" s="280"/>
      <c r="DC7" s="280"/>
      <c r="DD7" s="280"/>
      <c r="DE7" s="276" t="s">
        <v>198</v>
      </c>
      <c r="DF7" s="276"/>
      <c r="DG7" s="277"/>
      <c r="DH7" s="278" t="s">
        <v>14</v>
      </c>
      <c r="DI7" s="279"/>
      <c r="DJ7" s="279"/>
      <c r="DK7" s="279"/>
      <c r="DL7" s="279"/>
      <c r="DM7" s="279"/>
      <c r="DN7" s="279"/>
      <c r="DO7" s="280" t="s">
        <v>267</v>
      </c>
      <c r="DP7" s="280"/>
      <c r="DQ7" s="280"/>
      <c r="DR7" s="280"/>
      <c r="DS7" s="276" t="s">
        <v>198</v>
      </c>
      <c r="DT7" s="276"/>
      <c r="DU7" s="277"/>
      <c r="DV7" s="278" t="s">
        <v>14</v>
      </c>
      <c r="DW7" s="279"/>
      <c r="DX7" s="279"/>
      <c r="DY7" s="279"/>
      <c r="DZ7" s="279"/>
      <c r="EA7" s="279"/>
      <c r="EB7" s="279"/>
      <c r="EC7" s="280" t="s">
        <v>242</v>
      </c>
      <c r="ED7" s="280"/>
      <c r="EE7" s="280"/>
      <c r="EF7" s="280"/>
      <c r="EG7" s="276" t="s">
        <v>198</v>
      </c>
      <c r="EH7" s="276"/>
      <c r="EI7" s="277"/>
      <c r="EJ7" s="278" t="s">
        <v>14</v>
      </c>
      <c r="EK7" s="279"/>
      <c r="EL7" s="279"/>
      <c r="EM7" s="279"/>
      <c r="EN7" s="279"/>
      <c r="EO7" s="279"/>
      <c r="EP7" s="279"/>
      <c r="EQ7" s="280" t="s">
        <v>264</v>
      </c>
      <c r="ER7" s="280"/>
      <c r="ES7" s="280"/>
      <c r="ET7" s="280"/>
      <c r="EU7" s="276" t="s">
        <v>198</v>
      </c>
      <c r="EV7" s="276"/>
      <c r="EW7" s="277"/>
      <c r="EX7" s="278" t="s">
        <v>14</v>
      </c>
      <c r="EY7" s="279"/>
      <c r="EZ7" s="279"/>
      <c r="FA7" s="279"/>
      <c r="FB7" s="279"/>
      <c r="FC7" s="279"/>
      <c r="FD7" s="279"/>
      <c r="FE7" s="280" t="s">
        <v>267</v>
      </c>
      <c r="FF7" s="280"/>
      <c r="FG7" s="280"/>
      <c r="FH7" s="280"/>
      <c r="FI7" s="276" t="s">
        <v>198</v>
      </c>
      <c r="FJ7" s="276"/>
      <c r="FK7" s="277"/>
    </row>
    <row r="8" spans="1:167" ht="6.7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2"/>
      <c r="W8" s="270"/>
      <c r="X8" s="271"/>
      <c r="Y8" s="271"/>
      <c r="Z8" s="271"/>
      <c r="AA8" s="271"/>
      <c r="AB8" s="271"/>
      <c r="AC8" s="271"/>
      <c r="AD8" s="271"/>
      <c r="AE8" s="272"/>
      <c r="AF8" s="270"/>
      <c r="AG8" s="271"/>
      <c r="AH8" s="271"/>
      <c r="AI8" s="271"/>
      <c r="AJ8" s="271"/>
      <c r="AK8" s="271"/>
      <c r="AL8" s="271"/>
      <c r="AM8" s="271"/>
      <c r="AN8" s="271"/>
      <c r="AO8" s="272"/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45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7"/>
      <c r="BR8" s="45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7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7"/>
      <c r="CT8" s="45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7"/>
      <c r="DH8" s="45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7"/>
      <c r="DV8" s="45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7"/>
      <c r="EJ8" s="45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7"/>
      <c r="EX8" s="45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7"/>
    </row>
    <row r="9" spans="1:167" ht="45" customHeight="1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  <c r="W9" s="273"/>
      <c r="X9" s="274"/>
      <c r="Y9" s="274"/>
      <c r="Z9" s="274"/>
      <c r="AA9" s="274"/>
      <c r="AB9" s="274"/>
      <c r="AC9" s="274"/>
      <c r="AD9" s="274"/>
      <c r="AE9" s="275"/>
      <c r="AF9" s="273"/>
      <c r="AG9" s="274"/>
      <c r="AH9" s="274"/>
      <c r="AI9" s="274"/>
      <c r="AJ9" s="274"/>
      <c r="AK9" s="274"/>
      <c r="AL9" s="274"/>
      <c r="AM9" s="274"/>
      <c r="AN9" s="274"/>
      <c r="AO9" s="275"/>
      <c r="AP9" s="264" t="s">
        <v>199</v>
      </c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6"/>
      <c r="BD9" s="264" t="s">
        <v>200</v>
      </c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6"/>
      <c r="BR9" s="264" t="s">
        <v>201</v>
      </c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6"/>
      <c r="CF9" s="264" t="s">
        <v>199</v>
      </c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6"/>
      <c r="CT9" s="264" t="s">
        <v>200</v>
      </c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6"/>
      <c r="DH9" s="264" t="s">
        <v>201</v>
      </c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6"/>
      <c r="DV9" s="264" t="s">
        <v>199</v>
      </c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6"/>
      <c r="EJ9" s="264" t="s">
        <v>200</v>
      </c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6"/>
      <c r="EX9" s="264" t="s">
        <v>201</v>
      </c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6"/>
    </row>
    <row r="10" spans="1:167">
      <c r="A10" s="134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260" t="s">
        <v>124</v>
      </c>
      <c r="X10" s="261"/>
      <c r="Y10" s="261"/>
      <c r="Z10" s="261"/>
      <c r="AA10" s="261"/>
      <c r="AB10" s="261"/>
      <c r="AC10" s="261"/>
      <c r="AD10" s="261"/>
      <c r="AE10" s="262"/>
      <c r="AF10" s="260" t="s">
        <v>125</v>
      </c>
      <c r="AG10" s="261"/>
      <c r="AH10" s="261"/>
      <c r="AI10" s="261"/>
      <c r="AJ10" s="261"/>
      <c r="AK10" s="261"/>
      <c r="AL10" s="261"/>
      <c r="AM10" s="261"/>
      <c r="AN10" s="261"/>
      <c r="AO10" s="262"/>
      <c r="AP10" s="134">
        <v>4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6"/>
      <c r="BD10" s="134">
        <v>5</v>
      </c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6"/>
      <c r="BR10" s="134">
        <v>6</v>
      </c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6"/>
      <c r="CF10" s="134">
        <v>7</v>
      </c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6"/>
      <c r="CT10" s="134">
        <v>8</v>
      </c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6"/>
      <c r="DH10" s="134">
        <v>9</v>
      </c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6"/>
      <c r="DV10" s="134">
        <v>10</v>
      </c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6"/>
      <c r="EJ10" s="134">
        <v>11</v>
      </c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6"/>
      <c r="EX10" s="134">
        <v>12</v>
      </c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6"/>
    </row>
    <row r="11" spans="1:167" s="19" customFormat="1" ht="61.5" customHeight="1">
      <c r="A11" s="42"/>
      <c r="B11" s="97" t="s">
        <v>202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  <c r="W11" s="260" t="s">
        <v>203</v>
      </c>
      <c r="X11" s="261"/>
      <c r="Y11" s="261"/>
      <c r="Z11" s="261"/>
      <c r="AA11" s="261"/>
      <c r="AB11" s="261"/>
      <c r="AC11" s="261"/>
      <c r="AD11" s="261"/>
      <c r="AE11" s="262"/>
      <c r="AF11" s="263" t="s">
        <v>128</v>
      </c>
      <c r="AG11" s="263"/>
      <c r="AH11" s="263"/>
      <c r="AI11" s="263"/>
      <c r="AJ11" s="263"/>
      <c r="AK11" s="263"/>
      <c r="AL11" s="263"/>
      <c r="AM11" s="263"/>
      <c r="AN11" s="263"/>
      <c r="AO11" s="263"/>
      <c r="AP11" s="259">
        <f>AP12+AP13</f>
        <v>4254149</v>
      </c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>
        <f>BD12+BD13</f>
        <v>4254149</v>
      </c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>
        <f>BR12+BR13</f>
        <v>4254149</v>
      </c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>
        <f>DV12+DV13</f>
        <v>4254149</v>
      </c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>
        <f t="shared" ref="EJ11" si="0">EJ12+EJ13</f>
        <v>4254149</v>
      </c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>
        <f t="shared" ref="EX11" si="1">EX12+EX13</f>
        <v>4254149</v>
      </c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</row>
    <row r="12" spans="1:167" s="19" customFormat="1" ht="76.5" customHeight="1">
      <c r="A12" s="42"/>
      <c r="B12" s="97" t="s">
        <v>204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  <c r="W12" s="260" t="s">
        <v>205</v>
      </c>
      <c r="X12" s="261"/>
      <c r="Y12" s="261"/>
      <c r="Z12" s="261"/>
      <c r="AA12" s="261"/>
      <c r="AB12" s="261"/>
      <c r="AC12" s="261"/>
      <c r="AD12" s="261"/>
      <c r="AE12" s="262"/>
      <c r="AF12" s="263" t="s">
        <v>128</v>
      </c>
      <c r="AG12" s="263"/>
      <c r="AH12" s="263"/>
      <c r="AI12" s="263"/>
      <c r="AJ12" s="263"/>
      <c r="AK12" s="263"/>
      <c r="AL12" s="263"/>
      <c r="AM12" s="263"/>
      <c r="AN12" s="263"/>
      <c r="AO12" s="263"/>
      <c r="AP12" s="259">
        <f>DV12</f>
        <v>1624998.54</v>
      </c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>
        <f>EJ12</f>
        <v>1624999.54</v>
      </c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>
        <f>EX12</f>
        <v>1625000.54</v>
      </c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>
        <v>1624998.54</v>
      </c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>
        <v>1624999.54</v>
      </c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>
        <v>1625000.54</v>
      </c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</row>
    <row r="13" spans="1:167" s="19" customFormat="1" ht="61.5" customHeight="1">
      <c r="A13" s="42"/>
      <c r="B13" s="97" t="s">
        <v>206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/>
      <c r="W13" s="260" t="s">
        <v>207</v>
      </c>
      <c r="X13" s="261"/>
      <c r="Y13" s="261"/>
      <c r="Z13" s="261"/>
      <c r="AA13" s="261"/>
      <c r="AB13" s="261"/>
      <c r="AC13" s="261"/>
      <c r="AD13" s="261"/>
      <c r="AE13" s="262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59">
        <f>DV13</f>
        <v>2629150.46</v>
      </c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>
        <f>EJ13</f>
        <v>2629149.46</v>
      </c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>
        <f>EX13</f>
        <v>2629148.46</v>
      </c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>
        <f>4254149-DV12</f>
        <v>2629150.46</v>
      </c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>
        <f>4254149-EJ12</f>
        <v>2629149.46</v>
      </c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>
        <f>4254149-EX12</f>
        <v>2629148.46</v>
      </c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</row>
    <row r="16" spans="1:167"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</row>
  </sheetData>
  <mergeCells count="102">
    <mergeCell ref="EV16:FI16"/>
    <mergeCell ref="AP9:BC9"/>
    <mergeCell ref="BD9:BQ9"/>
    <mergeCell ref="BR9:CE9"/>
    <mergeCell ref="B1:FJ1"/>
    <mergeCell ref="BK2:BP2"/>
    <mergeCell ref="BQ2:BT2"/>
    <mergeCell ref="BU2:BW2"/>
    <mergeCell ref="BX2:CO2"/>
    <mergeCell ref="CP2:CS2"/>
    <mergeCell ref="CT2:CW2"/>
    <mergeCell ref="CX2:DA2"/>
    <mergeCell ref="EQ3:FK3"/>
    <mergeCell ref="CF6:DU6"/>
    <mergeCell ref="DV6:FK6"/>
    <mergeCell ref="AP7:AV7"/>
    <mergeCell ref="CF7:CL7"/>
    <mergeCell ref="CM7:CP7"/>
    <mergeCell ref="CQ7:CS7"/>
    <mergeCell ref="CT7:CZ7"/>
    <mergeCell ref="AW7:AZ7"/>
    <mergeCell ref="BA7:BC7"/>
    <mergeCell ref="BD7:BJ7"/>
    <mergeCell ref="BK7:BN7"/>
    <mergeCell ref="BO7:BQ7"/>
    <mergeCell ref="BR7:BX7"/>
    <mergeCell ref="FE7:FH7"/>
    <mergeCell ref="FI7:FK7"/>
    <mergeCell ref="EX7:FD7"/>
    <mergeCell ref="DA7:DD7"/>
    <mergeCell ref="DE7:DG7"/>
    <mergeCell ref="DH7:DN7"/>
    <mergeCell ref="DO7:DR7"/>
    <mergeCell ref="DS7:DU7"/>
    <mergeCell ref="DV7:EB7"/>
    <mergeCell ref="BY7:CB7"/>
    <mergeCell ref="CC7:CE7"/>
    <mergeCell ref="EC7:EF7"/>
    <mergeCell ref="EG7:EI7"/>
    <mergeCell ref="EJ7:EP7"/>
    <mergeCell ref="EQ7:ET7"/>
    <mergeCell ref="EU7:EW7"/>
    <mergeCell ref="EX9:FK9"/>
    <mergeCell ref="A10:V10"/>
    <mergeCell ref="W10:AE10"/>
    <mergeCell ref="AF10:AO10"/>
    <mergeCell ref="AP10:BC10"/>
    <mergeCell ref="BD10:BQ10"/>
    <mergeCell ref="BR10:CE10"/>
    <mergeCell ref="CF10:CS10"/>
    <mergeCell ref="CT10:DG10"/>
    <mergeCell ref="DH10:DU10"/>
    <mergeCell ref="DV10:EI10"/>
    <mergeCell ref="EJ10:EW10"/>
    <mergeCell ref="EX10:FK10"/>
    <mergeCell ref="CF9:CS9"/>
    <mergeCell ref="CT9:DG9"/>
    <mergeCell ref="DH9:DU9"/>
    <mergeCell ref="DV9:EI9"/>
    <mergeCell ref="EJ9:EW9"/>
    <mergeCell ref="A4:V9"/>
    <mergeCell ref="W4:AE9"/>
    <mergeCell ref="AF4:AO9"/>
    <mergeCell ref="AP4:FK4"/>
    <mergeCell ref="AP5:CE6"/>
    <mergeCell ref="CF5:FK5"/>
    <mergeCell ref="DV13:EI13"/>
    <mergeCell ref="EJ13:EW13"/>
    <mergeCell ref="EX13:FK13"/>
    <mergeCell ref="EX12:FK12"/>
    <mergeCell ref="B13:V13"/>
    <mergeCell ref="W13:AE13"/>
    <mergeCell ref="AF13:AO13"/>
    <mergeCell ref="AP13:BC13"/>
    <mergeCell ref="BD13:BQ13"/>
    <mergeCell ref="BR13:CE13"/>
    <mergeCell ref="CF13:CS13"/>
    <mergeCell ref="CT13:DG13"/>
    <mergeCell ref="DH13:DU13"/>
    <mergeCell ref="BR12:CE12"/>
    <mergeCell ref="CF12:CS12"/>
    <mergeCell ref="CT12:DG12"/>
    <mergeCell ref="DH12:DU12"/>
    <mergeCell ref="DV12:EI12"/>
    <mergeCell ref="EJ12:EW12"/>
    <mergeCell ref="DV11:EI11"/>
    <mergeCell ref="EJ11:EW11"/>
    <mergeCell ref="EX11:FK11"/>
    <mergeCell ref="B12:V12"/>
    <mergeCell ref="W12:AE12"/>
    <mergeCell ref="AF12:AO12"/>
    <mergeCell ref="AP12:BC12"/>
    <mergeCell ref="BD12:BQ12"/>
    <mergeCell ref="B11:V11"/>
    <mergeCell ref="W11:AE11"/>
    <mergeCell ref="AF11:AO11"/>
    <mergeCell ref="AP11:BC11"/>
    <mergeCell ref="BD11:BQ11"/>
    <mergeCell ref="BR11:CE11"/>
    <mergeCell ref="CF11:CS11"/>
    <mergeCell ref="CT11:DG11"/>
    <mergeCell ref="DH11:DU11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17"/>
  <sheetViews>
    <sheetView zoomScaleNormal="100" workbookViewId="0">
      <selection activeCell="AO22" sqref="AO22"/>
    </sheetView>
  </sheetViews>
  <sheetFormatPr defaultColWidth="0.85546875" defaultRowHeight="15"/>
  <cols>
    <col min="1" max="16384" width="0.85546875" style="1"/>
  </cols>
  <sheetData>
    <row r="1" spans="1:140" ht="12.75" customHeight="1"/>
    <row r="2" spans="1:140">
      <c r="B2" s="148" t="s">
        <v>208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</row>
    <row r="3" spans="1:140">
      <c r="AL3" s="93" t="s">
        <v>45</v>
      </c>
      <c r="AM3" s="93"/>
      <c r="AN3" s="93"/>
      <c r="AO3" s="93"/>
      <c r="AP3" s="93"/>
      <c r="AQ3" s="93"/>
      <c r="AR3" s="65" t="s">
        <v>266</v>
      </c>
      <c r="AS3" s="65"/>
      <c r="AT3" s="65"/>
      <c r="AU3" s="65"/>
      <c r="AV3" s="67" t="s">
        <v>0</v>
      </c>
      <c r="AW3" s="67"/>
      <c r="AX3" s="67"/>
      <c r="AY3" s="65" t="s">
        <v>282</v>
      </c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8">
        <v>20</v>
      </c>
      <c r="BR3" s="68"/>
      <c r="BS3" s="68"/>
      <c r="BT3" s="68"/>
      <c r="BU3" s="66" t="s">
        <v>242</v>
      </c>
      <c r="BV3" s="66"/>
      <c r="BW3" s="66"/>
      <c r="BX3" s="66"/>
      <c r="BY3" s="67" t="s">
        <v>1</v>
      </c>
      <c r="BZ3" s="67"/>
      <c r="CA3" s="67"/>
      <c r="CB3" s="67"/>
      <c r="CV3" s="93" t="s">
        <v>209</v>
      </c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</row>
    <row r="4" spans="1:140" ht="3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</row>
    <row r="5" spans="1:140" ht="16.5" customHeight="1">
      <c r="A5" s="264" t="s">
        <v>47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6"/>
      <c r="BX5" s="264" t="s">
        <v>114</v>
      </c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6"/>
      <c r="CM5" s="264" t="s">
        <v>48</v>
      </c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6"/>
    </row>
    <row r="6" spans="1:140">
      <c r="A6" s="292">
        <v>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4"/>
      <c r="BX6" s="288" t="s">
        <v>124</v>
      </c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90"/>
      <c r="CM6" s="288" t="s">
        <v>125</v>
      </c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90"/>
    </row>
    <row r="7" spans="1:140" s="19" customFormat="1" ht="16.5" customHeight="1">
      <c r="A7" s="49"/>
      <c r="B7" s="286" t="s">
        <v>210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7"/>
      <c r="BX7" s="288" t="s">
        <v>211</v>
      </c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90"/>
      <c r="CM7" s="291">
        <v>0</v>
      </c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</row>
    <row r="8" spans="1:140" s="19" customFormat="1" ht="46.5" customHeight="1">
      <c r="A8" s="49"/>
      <c r="B8" s="286" t="s">
        <v>212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7"/>
      <c r="BX8" s="288" t="s">
        <v>213</v>
      </c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90"/>
      <c r="CM8" s="291">
        <v>0</v>
      </c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</row>
    <row r="9" spans="1:140" s="19" customFormat="1" ht="16.5" customHeight="1">
      <c r="A9" s="49"/>
      <c r="B9" s="286" t="s">
        <v>214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7"/>
      <c r="BX9" s="288" t="s">
        <v>215</v>
      </c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90"/>
      <c r="CM9" s="291">
        <v>0</v>
      </c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</row>
    <row r="11" spans="1:140" ht="14.25" customHeight="1">
      <c r="A11" s="19" t="s">
        <v>216</v>
      </c>
      <c r="B11" s="19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 t="s">
        <v>243</v>
      </c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</row>
    <row r="12" spans="1:140" s="2" customFormat="1" ht="12.75" customHeight="1">
      <c r="A12" s="51"/>
      <c r="B12" s="51"/>
      <c r="CB12" s="2" t="s">
        <v>217</v>
      </c>
      <c r="CM12" s="283" t="s">
        <v>4</v>
      </c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 t="s">
        <v>5</v>
      </c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</row>
    <row r="13" spans="1:140">
      <c r="A13" s="19" t="s">
        <v>218</v>
      </c>
      <c r="B13" s="19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 t="s">
        <v>261</v>
      </c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</row>
    <row r="14" spans="1:140" s="2" customFormat="1" ht="12.75" customHeight="1">
      <c r="A14" s="51"/>
      <c r="B14" s="51"/>
      <c r="CB14" s="2" t="s">
        <v>217</v>
      </c>
      <c r="CM14" s="283" t="s">
        <v>4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 t="s">
        <v>5</v>
      </c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</row>
    <row r="15" spans="1:140">
      <c r="A15" s="19" t="s">
        <v>219</v>
      </c>
      <c r="B15" s="19"/>
      <c r="G15" s="284" t="s">
        <v>244</v>
      </c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</row>
    <row r="16" spans="1:140">
      <c r="A16" s="93" t="s">
        <v>0</v>
      </c>
      <c r="B16" s="93"/>
      <c r="C16" s="65" t="s">
        <v>266</v>
      </c>
      <c r="D16" s="65"/>
      <c r="E16" s="65"/>
      <c r="F16" s="65"/>
      <c r="G16" s="285" t="s">
        <v>0</v>
      </c>
      <c r="H16" s="285"/>
      <c r="I16" s="285"/>
      <c r="J16" s="65" t="s">
        <v>282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8">
        <v>20</v>
      </c>
      <c r="AC16" s="68"/>
      <c r="AD16" s="68"/>
      <c r="AE16" s="68"/>
      <c r="AF16" s="281" t="s">
        <v>242</v>
      </c>
      <c r="AG16" s="281"/>
      <c r="AH16" s="281"/>
      <c r="AI16" s="281"/>
      <c r="AJ16" s="67" t="s">
        <v>1</v>
      </c>
      <c r="AK16" s="67"/>
      <c r="AL16" s="67"/>
      <c r="AM16" s="67"/>
    </row>
    <row r="17" ht="3" customHeight="1"/>
  </sheetData>
  <mergeCells count="40">
    <mergeCell ref="B2:DL2"/>
    <mergeCell ref="AL3:AQ3"/>
    <mergeCell ref="AR3:AU3"/>
    <mergeCell ref="AV3:AX3"/>
    <mergeCell ref="AY3:BP3"/>
    <mergeCell ref="BQ3:BT3"/>
    <mergeCell ref="BU3:BX3"/>
    <mergeCell ref="BY3:CB3"/>
    <mergeCell ref="CV3:DM3"/>
    <mergeCell ref="A5:BW5"/>
    <mergeCell ref="BX5:CL5"/>
    <mergeCell ref="CM5:DM5"/>
    <mergeCell ref="A6:BW6"/>
    <mergeCell ref="BX6:CL6"/>
    <mergeCell ref="CM6:DM6"/>
    <mergeCell ref="CM12:DF12"/>
    <mergeCell ref="DG12:EJ12"/>
    <mergeCell ref="B7:BW7"/>
    <mergeCell ref="BX7:CL7"/>
    <mergeCell ref="CM7:DM7"/>
    <mergeCell ref="B8:BW8"/>
    <mergeCell ref="BX8:CL8"/>
    <mergeCell ref="CM8:DM8"/>
    <mergeCell ref="B9:BW9"/>
    <mergeCell ref="BX9:CL9"/>
    <mergeCell ref="CM9:DM9"/>
    <mergeCell ref="CM11:DF11"/>
    <mergeCell ref="DG11:EJ11"/>
    <mergeCell ref="A16:B16"/>
    <mergeCell ref="C16:F16"/>
    <mergeCell ref="G16:I16"/>
    <mergeCell ref="J16:AA16"/>
    <mergeCell ref="AB16:AE16"/>
    <mergeCell ref="AF16:AI16"/>
    <mergeCell ref="AJ16:AM16"/>
    <mergeCell ref="CM13:DF13"/>
    <mergeCell ref="DG13:EJ13"/>
    <mergeCell ref="CM14:DF14"/>
    <mergeCell ref="DG14:EJ14"/>
    <mergeCell ref="G15:AI1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Пр.1- стр.1</vt:lpstr>
      <vt:lpstr>Лист1</vt:lpstr>
      <vt:lpstr>Лист2</vt:lpstr>
      <vt:lpstr>Лист3</vt:lpstr>
      <vt:lpstr>Лист4</vt:lpstr>
      <vt:lpstr>'Пр.1- стр.1'!Область_печати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2019-10-10T06:43:52Z</cp:lastPrinted>
  <dcterms:created xsi:type="dcterms:W3CDTF">2010-11-26T07:12:57Z</dcterms:created>
  <dcterms:modified xsi:type="dcterms:W3CDTF">2019-12-17T06:14:30Z</dcterms:modified>
</cp:coreProperties>
</file>